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Hexagon_v2_Hot_End\"/>
    </mc:Choice>
  </mc:AlternateContent>
  <xr:revisionPtr revIDLastSave="0" documentId="8_{CF1C21F4-89F6-4698-82D4-BC7ED985165D}" xr6:coauthVersionLast="45" xr6:coauthVersionMax="45" xr10:uidLastSave="{00000000-0000-0000-0000-000000000000}"/>
  <bookViews>
    <workbookView xWindow="-120" yWindow="-120" windowWidth="29040" windowHeight="15840"/>
  </bookViews>
  <sheets>
    <sheet name="HE-SH0037" sheetId="1" r:id="rId1"/>
    <sheet name="HE-SH0038" sheetId="2" r:id="rId2"/>
    <sheet name="HE-SH0039" sheetId="3" r:id="rId3"/>
    <sheet name="HE-SH0040" sheetId="4" r:id="rId4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4" l="1"/>
  <c r="K25" i="4"/>
  <c r="L24" i="4"/>
  <c r="K24" i="4"/>
  <c r="L23" i="4"/>
  <c r="K23" i="4"/>
  <c r="L22" i="4"/>
  <c r="K22" i="4"/>
  <c r="L21" i="4"/>
  <c r="K21" i="4"/>
  <c r="L20" i="4"/>
  <c r="K20" i="4"/>
  <c r="J20" i="4"/>
  <c r="L19" i="4"/>
  <c r="J19" i="4"/>
  <c r="K19" i="4" s="1"/>
  <c r="L18" i="4"/>
  <c r="K18" i="4"/>
  <c r="J18" i="4"/>
  <c r="L17" i="4"/>
  <c r="K17" i="4"/>
  <c r="L16" i="4"/>
  <c r="K16" i="4"/>
  <c r="P15" i="4"/>
  <c r="L15" i="4"/>
  <c r="K15" i="4"/>
  <c r="K2" i="4" s="1"/>
  <c r="L14" i="4"/>
  <c r="K14" i="4"/>
  <c r="L3" i="4"/>
  <c r="K3" i="4"/>
  <c r="L25" i="3"/>
  <c r="K25" i="3"/>
  <c r="L24" i="3"/>
  <c r="K24" i="3"/>
  <c r="L23" i="3"/>
  <c r="K23" i="3"/>
  <c r="L22" i="3"/>
  <c r="K22" i="3"/>
  <c r="L21" i="3"/>
  <c r="K21" i="3"/>
  <c r="L20" i="3"/>
  <c r="K20" i="3"/>
  <c r="J20" i="3"/>
  <c r="L19" i="3"/>
  <c r="J19" i="3"/>
  <c r="K19" i="3" s="1"/>
  <c r="L18" i="3"/>
  <c r="J18" i="3"/>
  <c r="K18" i="3" s="1"/>
  <c r="K2" i="3" s="1"/>
  <c r="L17" i="3"/>
  <c r="K17" i="3"/>
  <c r="L16" i="3"/>
  <c r="K16" i="3"/>
  <c r="L15" i="3"/>
  <c r="P15" i="3" s="1"/>
  <c r="K15" i="3"/>
  <c r="L14" i="3"/>
  <c r="K14" i="3"/>
  <c r="L3" i="3"/>
  <c r="K3" i="3"/>
  <c r="L25" i="2"/>
  <c r="K25" i="2"/>
  <c r="L24" i="2"/>
  <c r="K24" i="2"/>
  <c r="L23" i="2"/>
  <c r="K23" i="2"/>
  <c r="L22" i="2"/>
  <c r="K22" i="2"/>
  <c r="L21" i="2"/>
  <c r="K21" i="2"/>
  <c r="L20" i="2"/>
  <c r="K20" i="2"/>
  <c r="J20" i="2"/>
  <c r="L19" i="2"/>
  <c r="J19" i="2"/>
  <c r="K19" i="2" s="1"/>
  <c r="L18" i="2"/>
  <c r="K18" i="2"/>
  <c r="J18" i="2"/>
  <c r="L17" i="2"/>
  <c r="K17" i="2"/>
  <c r="L16" i="2"/>
  <c r="K16" i="2"/>
  <c r="P15" i="2"/>
  <c r="L15" i="2"/>
  <c r="K15" i="2"/>
  <c r="L14" i="2"/>
  <c r="K14" i="2"/>
  <c r="L3" i="2"/>
  <c r="K3" i="2"/>
  <c r="J25" i="1"/>
  <c r="J24" i="1"/>
  <c r="J23" i="1"/>
  <c r="J22" i="1"/>
  <c r="J21" i="1"/>
  <c r="J20" i="1"/>
  <c r="J19" i="1"/>
  <c r="J18" i="1"/>
  <c r="J17" i="1"/>
  <c r="J16" i="1"/>
  <c r="J15" i="1"/>
  <c r="N15" i="1" s="1"/>
  <c r="J14" i="1"/>
  <c r="J3" i="1"/>
  <c r="K2" i="2" l="1"/>
</calcChain>
</file>

<file path=xl/sharedStrings.xml><?xml version="1.0" encoding="utf-8"?>
<sst xmlns="http://schemas.openxmlformats.org/spreadsheetml/2006/main" count="501" uniqueCount="113">
  <si>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</si>
  <si>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</si>
  <si>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</si>
  <si>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</si>
  <si>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</si>
  <si>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</si>
  <si>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</si>
  <si>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</si>
  <si>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</si>
  <si>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</si>
  <si>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</si>
  <si>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Qty to Order</t>
  </si>
  <si>
    <t>PO</t>
  </si>
  <si>
    <t>Date</t>
  </si>
  <si>
    <t>ETA</t>
  </si>
  <si>
    <t>Notes</t>
  </si>
  <si>
    <t>Hexagon Hotend Kit, LulzBot Edition, 3.0mm filament, 0.5mm nozzle (HE-SH0037)</t>
  </si>
  <si>
    <t>Mechanical</t>
  </si>
  <si>
    <t>HE-SH0031</t>
  </si>
  <si>
    <t>Reprap Modified Hexagon Hotend, Lulzbot Edition, 3.0mm Filament, 0.5mm Nozzle</t>
  </si>
  <si>
    <t>RepRapDiscount</t>
  </si>
  <si>
    <t>ea</t>
  </si>
  <si>
    <t>PO08543</t>
  </si>
  <si>
    <t>Call out the specs on the PO</t>
  </si>
  <si>
    <t>AO-Hex heatsink for 3mm filament with Upper Thread and Center Tube installed</t>
  </si>
  <si>
    <t>AO-Hex heater block with holes for retention plate and Hexagon logo laser etched on front</t>
  </si>
  <si>
    <t>0.50mm nozzle for 3mm filament</t>
  </si>
  <si>
    <t>Semitec GT2 thermistor (100kOhm type) Thermistor with 23cm leads and no connector on end</t>
  </si>
  <si>
    <t>heater cartridge 24V 30W Heater cartridge needs 23cm leads with no connectors on end</t>
  </si>
  <si>
    <t>thermistor retention plate</t>
  </si>
  <si>
    <t>standard hexagon mount plate</t>
  </si>
  <si>
    <t>M3 x 6mm set screw Black-Oxide (heater cartridge set screw)</t>
  </si>
  <si>
    <t>M2.5 x 6mm SCHS Black-Oxide (heat sink retention screw)</t>
  </si>
  <si>
    <t>Plastic Box</t>
  </si>
  <si>
    <t>Hardware</t>
  </si>
  <si>
    <t>HD-BT0104</t>
  </si>
  <si>
    <t>M3 x 8 BHCS, Stainless</t>
  </si>
  <si>
    <t>Fastenal</t>
  </si>
  <si>
    <t>PO08339</t>
  </si>
  <si>
    <t>Electronic</t>
  </si>
  <si>
    <t>EL-MS0061</t>
  </si>
  <si>
    <t>CONN 4 pin Male housing with latch</t>
  </si>
  <si>
    <t>Molex</t>
  </si>
  <si>
    <t>0701070003</t>
  </si>
  <si>
    <t>sager</t>
  </si>
  <si>
    <t>WM2535-ND</t>
  </si>
  <si>
    <t>PO08450</t>
  </si>
  <si>
    <t>EL-MS0212</t>
  </si>
  <si>
    <t>CONN PIN 24-30AWG CRIMP TIN</t>
  </si>
  <si>
    <t>16-02-0108</t>
  </si>
  <si>
    <t>Heilind</t>
  </si>
  <si>
    <t>MOL16-02-0108</t>
  </si>
  <si>
    <t>Consumable</t>
  </si>
  <si>
    <t>TL-HD0236</t>
  </si>
  <si>
    <t>27014 Yellow Paint Marker, 1-Pack</t>
  </si>
  <si>
    <t>amam</t>
  </si>
  <si>
    <t>marker</t>
  </si>
  <si>
    <t>PO08557</t>
  </si>
  <si>
    <t>TL-CS0040</t>
  </si>
  <si>
    <t>Extreme-Temperature Pipe Sealant &amp; Threadlocker, 4 oz bottle, blue</t>
  </si>
  <si>
    <t>Mcmaster</t>
  </si>
  <si>
    <t>7604A55</t>
  </si>
  <si>
    <t>g</t>
  </si>
  <si>
    <t>PO08419</t>
  </si>
  <si>
    <t>EL-WR0103</t>
  </si>
  <si>
    <t>24AWG Stranded – Red</t>
  </si>
  <si>
    <t>HU1569247RD</t>
  </si>
  <si>
    <t>Allcable</t>
  </si>
  <si>
    <t>mm</t>
  </si>
  <si>
    <t>PO08560</t>
  </si>
  <si>
    <t>EL-WR0104</t>
  </si>
  <si>
    <t>24AWG Stranded – Orange</t>
  </si>
  <si>
    <t>HU1569247OE</t>
  </si>
  <si>
    <t>EL-MS0059</t>
  </si>
  <si>
    <t>CONN TERM Female 22-24AWG</t>
  </si>
  <si>
    <t>Molex Inc.</t>
  </si>
  <si>
    <t>16-02-0086</t>
  </si>
  <si>
    <t>Helind</t>
  </si>
  <si>
    <t>WM2510TR-ND</t>
  </si>
  <si>
    <t>EL-MS0062</t>
  </si>
  <si>
    <t>CONN 4 pin Female housing with latch</t>
  </si>
  <si>
    <t>WM2902-ND</t>
  </si>
  <si>
    <t>PC-CN0001</t>
  </si>
  <si>
    <t>CONN HOUSING 2POS .100 W/LATCH</t>
  </si>
  <si>
    <t>050579402</t>
  </si>
  <si>
    <t>WM2900-ND</t>
  </si>
  <si>
    <t>Packaging</t>
  </si>
  <si>
    <t>DC-LB0066</t>
  </si>
  <si>
    <t>Hexagon Hot End Retail Box Label, 0.50mm</t>
  </si>
  <si>
    <t>Sticker Giant</t>
  </si>
  <si>
    <t>PO09746</t>
  </si>
  <si>
    <t>PO requested 9/24/15 -Seth</t>
  </si>
  <si>
    <t>SH-PG0003</t>
  </si>
  <si>
    <t>4 x 6" 2 Mil Reclosable Polypropylene Bags</t>
  </si>
  <si>
    <t>Uline</t>
  </si>
  <si>
    <t>S-6621</t>
  </si>
  <si>
    <t>We have a number of these in house</t>
  </si>
  <si>
    <t>Hexagon Hotend Kit, LulzBot Edition, 3.0mm filament, 0.35mm nozzle (HE-SH0038)</t>
  </si>
  <si>
    <t>HE-SH0033</t>
  </si>
  <si>
    <t>Reprap Modified Hexagon Hotend, Lulzbot Edition, 3.0mm Filament, 0.35mm Nozzle</t>
  </si>
  <si>
    <t>0.35mm nozzle for 3mm filament</t>
  </si>
  <si>
    <t>DC-LB0065</t>
  </si>
  <si>
    <t>Hexagon Hot End Retail Box Label, 0.35mm</t>
  </si>
  <si>
    <t>Hexagon Hotend Kit, LulzBot Edition, 3.0mm filament, 0.6mm nozzle (HE-SH0039)</t>
  </si>
  <si>
    <t>HE-SH0041</t>
  </si>
  <si>
    <t>Reprap Modified Hexagon Hotend, Lulzbot Edition, 3.0mm Filament, 0.6mm Nozzle</t>
  </si>
  <si>
    <t>0.60mm nozzle for 3mm filament</t>
  </si>
  <si>
    <t>DC-LB0067</t>
  </si>
  <si>
    <t>Hexagon Hot End Retail Box Label, 0.60mm</t>
  </si>
  <si>
    <t>Hexagon Hotend Kit, LulzBot Edition, 3.0mm filament, 0.8mm nozzle (HE-SH0040)</t>
  </si>
  <si>
    <t>Reprap Modified Hexagon Hotend, Lulzbot Edition, 3.0mm Filament, 0.8mm Nozzle</t>
  </si>
  <si>
    <t>0.80mm nozzle for 3mm filament</t>
  </si>
  <si>
    <t>Hexagon Hot End Retail Box Label, 0.80mm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</si>
</sst>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9]#,##0.000;[Red]&quot;-&quot;[$$-409]#,##0.000"/>
    <numFmt numFmtId="165" formatCode="&quot;$&quot;#,##0.00;[Red]&quot;-&quot;&quot;$&quot;#,##0.00;"/>
    <numFmt numFmtId="166" formatCode="[$$-409]#,##0.0000;[Red]&quot;-&quot;[$$-409]#,##0.0000"/>
    <numFmt numFmtId="167" formatCode="[$$-409]#,##0.00;[Red]&quot;-&quot;[$$-409]#,##0.00"/>
    <numFmt numFmtId="168" formatCode="mm/dd/yy"/>
  </numFmts>
  <fonts count="20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1"/>
    </font>
    <font>
      <b/>
      <sz val="12"/>
      <color theme="1"/>
      <name val="Arial1"/>
    </font>
    <font>
      <b/>
      <sz val="10"/>
      <color theme="1"/>
      <name val="Arial1"/>
    </font>
    <font>
      <b/>
      <sz val="11"/>
      <color theme="1"/>
      <name val="Liberation Sans"/>
    </font>
    <font>
      <sz val="10"/>
      <color rgb="FF000000"/>
      <name val="Arial2"/>
    </font>
    <font>
      <sz val="10"/>
      <color theme="1"/>
      <name val="Arial"/>
      <family val="2"/>
    </font>
    <font>
      <sz val="10"/>
      <color rgb="FF000000"/>
      <name val="arial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Liberation Sans"/>
    </font>
    <font>
      <sz val="10"/>
      <color rgb="FF000000"/>
      <name val="Liberation Serif"/>
    </font>
    <font>
      <sz val="11"/>
      <color rgb="FF000000"/>
      <name val="Arial2"/>
    </font>
    <font>
      <sz val="11"/>
      <color theme="1"/>
      <name val="Arial"/>
      <family val="2"/>
    </font>
    <font>
      <sz val="11"/>
      <color rgb="FF000000"/>
      <name val="arial1"/>
    </font>
    <font>
      <sz val="10"/>
      <color theme="1"/>
      <name val="Arial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69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7" fontId="7" fillId="0" borderId="0" xfId="0" applyNumberFormat="1" applyFont="1" applyAlignment="1">
      <alignment horizontal="center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68" fontId="10" fillId="0" borderId="0" xfId="0" applyNumberFormat="1" applyFont="1" applyFill="1" applyBorder="1" applyAlignment="1" applyProtection="1">
      <alignment horizontal="center"/>
    </xf>
    <xf numFmtId="168" fontId="10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0" fontId="9" fillId="0" borderId="0" xfId="0" applyFont="1" applyFill="1" applyAlignment="1">
      <alignment horizontal="left" indent="1"/>
    </xf>
    <xf numFmtId="0" fontId="11" fillId="0" borderId="0" xfId="0" applyFont="1" applyFill="1" applyBorder="1" applyAlignment="1" applyProtection="1"/>
    <xf numFmtId="0" fontId="12" fillId="0" borderId="0" xfId="0" applyFont="1" applyFill="1" applyBorder="1"/>
    <xf numFmtId="0" fontId="8" fillId="0" borderId="0" xfId="0" applyFont="1" applyFill="1" applyBorder="1" applyAlignment="1" applyProtection="1">
      <alignment horizontal="right"/>
    </xf>
    <xf numFmtId="164" fontId="9" fillId="0" borderId="0" xfId="0" applyNumberFormat="1" applyFont="1" applyFill="1" applyAlignment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1" applyFont="1" applyFill="1" applyBorder="1"/>
    <xf numFmtId="0" fontId="10" fillId="0" borderId="1" xfId="1" applyFont="1" applyFill="1" applyBorder="1"/>
    <xf numFmtId="0" fontId="10" fillId="0" borderId="1" xfId="0" applyFont="1" applyFill="1" applyBorder="1" applyAlignment="1" applyProtection="1"/>
    <xf numFmtId="49" fontId="10" fillId="0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/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right"/>
    </xf>
    <xf numFmtId="164" fontId="10" fillId="0" borderId="1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left"/>
    </xf>
    <xf numFmtId="168" fontId="8" fillId="0" borderId="0" xfId="1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left" wrapText="1"/>
    </xf>
    <xf numFmtId="0" fontId="10" fillId="0" borderId="0" xfId="1" applyFont="1" applyFill="1"/>
    <xf numFmtId="0" fontId="8" fillId="0" borderId="0" xfId="1" applyFont="1" applyFill="1"/>
    <xf numFmtId="0" fontId="13" fillId="0" borderId="0" xfId="0" applyFont="1" applyFill="1"/>
    <xf numFmtId="49" fontId="14" fillId="0" borderId="0" xfId="0" applyNumberFormat="1" applyFont="1" applyFill="1" applyAlignment="1">
      <alignment horizontal="center" wrapText="1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Alignment="1">
      <alignment horizontal="center"/>
    </xf>
    <xf numFmtId="168" fontId="8" fillId="0" borderId="0" xfId="1" applyNumberFormat="1" applyFont="1" applyFill="1" applyBorder="1" applyAlignment="1">
      <alignment horizontal="center" wrapText="1"/>
    </xf>
    <xf numFmtId="0" fontId="15" fillId="0" borderId="0" xfId="0" applyFont="1" applyFill="1"/>
    <xf numFmtId="0" fontId="11" fillId="0" borderId="0" xfId="1" applyFont="1" applyFill="1"/>
    <xf numFmtId="0" fontId="16" fillId="0" borderId="0" xfId="0" applyFont="1" applyFill="1"/>
    <xf numFmtId="165" fontId="11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168" fontId="11" fillId="0" borderId="0" xfId="0" applyNumberFormat="1" applyFont="1" applyFill="1" applyBorder="1" applyAlignment="1" applyProtection="1">
      <alignment horizontal="center"/>
    </xf>
    <xf numFmtId="168" fontId="10" fillId="0" borderId="0" xfId="0" applyNumberFormat="1" applyFont="1" applyFill="1" applyBorder="1" applyAlignment="1" applyProtection="1">
      <alignment horizontal="center" wrapText="1"/>
    </xf>
    <xf numFmtId="0" fontId="17" fillId="0" borderId="1" xfId="0" applyFont="1" applyFill="1" applyBorder="1"/>
    <xf numFmtId="166" fontId="10" fillId="0" borderId="1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68" fontId="18" fillId="0" borderId="0" xfId="0" applyNumberFormat="1" applyFont="1" applyFill="1" applyBorder="1" applyAlignment="1" applyProtection="1">
      <alignment horizontal="center"/>
    </xf>
    <xf numFmtId="167" fontId="0" fillId="0" borderId="0" xfId="0" applyNumberFormat="1" applyFill="1" applyAlignment="1">
      <alignment horizontal="center"/>
    </xf>
    <xf numFmtId="167" fontId="11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0" fontId="6" fillId="0" borderId="0" xfId="0" applyFont="1" applyFill="1" applyAlignment="1">
      <alignment horizontal="center"/>
    </xf>
    <xf numFmtId="0" fontId="19" fillId="0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0" fillId="2" borderId="0" xfId="0" applyFill="1"/>
    <xf numFmtId="167" fontId="0" fillId="3" borderId="0" xfId="0" applyNumberFormat="1" applyFill="1" applyAlignment="1">
      <alignment horizontal="center"/>
    </xf>
    <xf numFmtId="0" fontId="0" fillId="3" borderId="0" xfId="0" applyFill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0"/>
  <sheetViews>
    <sheetView tabSelected="1" workbookViewId="0">
      <selection activeCell="J1" sqref="J1:K1048576"/>
    </sheetView>
  </sheetViews>
  <sheetFormatPr defaultRowHeight="14.25" outlineLevelRow="1"/>
  <cols>
    <col min="1" max="1" width="11.875" customWidth="1"/>
    <col min="2" max="2" width="11" customWidth="1"/>
    <col min="3" max="3" width="72.375" customWidth="1"/>
    <col min="4" max="4" width="13.75" customWidth="1"/>
    <col min="5" max="5" width="13.875" customWidth="1"/>
    <col min="6" max="6" width="13.125" customWidth="1"/>
    <col min="7" max="7" width="12.375" customWidth="1"/>
    <col min="8" max="8" width="6.875" customWidth="1"/>
    <col min="9" max="9" width="6.5" customWidth="1"/>
    <col min="10" max="10" width="10.625" customWidth="1"/>
    <col min="11" max="11" width="13.75" customWidth="1"/>
    <col min="12" max="13" width="10.625" style="10" customWidth="1"/>
    <col min="14" max="14" width="50" style="10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11</v>
      </c>
      <c r="K1" s="1" t="s">
        <v>12</v>
      </c>
      <c r="L1" s="5" t="s">
        <v>13</v>
      </c>
      <c r="M1" s="6" t="s">
        <v>14</v>
      </c>
      <c r="N1" s="7" t="s">
        <v>15</v>
      </c>
    </row>
    <row r="2" spans="1:1022">
      <c r="C2" s="8" t="s">
        <v>16</v>
      </c>
      <c r="H2" s="9"/>
    </row>
    <row r="3" spans="1:1022">
      <c r="A3" s="12" t="s">
        <v>17</v>
      </c>
      <c r="B3" s="13" t="s">
        <v>18</v>
      </c>
      <c r="C3" s="13" t="s">
        <v>19</v>
      </c>
      <c r="D3" s="14" t="s">
        <v>20</v>
      </c>
      <c r="E3" s="13" t="s">
        <v>18</v>
      </c>
      <c r="H3" s="15">
        <v>1</v>
      </c>
      <c r="I3" s="14" t="s">
        <v>21</v>
      </c>
      <c r="J3" s="17">
        <f>H3*500</f>
        <v>500</v>
      </c>
      <c r="K3" s="17" t="s">
        <v>22</v>
      </c>
      <c r="L3" s="17"/>
      <c r="M3" s="18"/>
      <c r="N3" s="19" t="s">
        <v>23</v>
      </c>
      <c r="O3" s="17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20"/>
      <c r="AMF3" s="20"/>
      <c r="AMG3" s="20"/>
      <c r="AMH3" s="20"/>
    </row>
    <row r="4" spans="1:1022" outlineLevel="1">
      <c r="A4" s="12"/>
      <c r="B4" s="13"/>
      <c r="C4" s="21" t="s">
        <v>24</v>
      </c>
      <c r="D4" s="14"/>
      <c r="E4" s="13"/>
      <c r="H4" s="15"/>
      <c r="I4" s="14"/>
      <c r="J4" s="17"/>
      <c r="K4" s="17"/>
      <c r="L4" s="17"/>
      <c r="M4" s="18"/>
      <c r="N4" s="19"/>
      <c r="O4" s="17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20"/>
      <c r="AMF4" s="20"/>
      <c r="AMG4" s="20"/>
      <c r="AMH4" s="20"/>
    </row>
    <row r="5" spans="1:1022" outlineLevel="1">
      <c r="A5" s="12"/>
      <c r="B5" s="13"/>
      <c r="C5" s="21" t="s">
        <v>25</v>
      </c>
      <c r="D5" s="14"/>
      <c r="E5" s="13"/>
      <c r="H5" s="15"/>
      <c r="I5" s="14"/>
      <c r="J5" s="17"/>
      <c r="K5" s="17"/>
      <c r="L5" s="17"/>
      <c r="M5" s="18"/>
      <c r="N5" s="19"/>
      <c r="O5" s="17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20"/>
      <c r="AMF5" s="20"/>
      <c r="AMG5" s="20"/>
      <c r="AMH5" s="20"/>
    </row>
    <row r="6" spans="1:1022" outlineLevel="1">
      <c r="A6" s="12"/>
      <c r="B6" s="13"/>
      <c r="C6" s="21" t="s">
        <v>26</v>
      </c>
      <c r="D6" s="14"/>
      <c r="E6" s="13"/>
      <c r="H6" s="15"/>
      <c r="I6" s="14"/>
      <c r="J6" s="17"/>
      <c r="K6" s="17"/>
      <c r="L6" s="17"/>
      <c r="M6" s="18"/>
      <c r="N6" s="19"/>
      <c r="O6" s="17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20"/>
      <c r="AMF6" s="20"/>
      <c r="AMG6" s="20"/>
      <c r="AMH6" s="20"/>
    </row>
    <row r="7" spans="1:1022" outlineLevel="1">
      <c r="A7" s="12"/>
      <c r="B7" s="13"/>
      <c r="C7" s="21" t="s">
        <v>27</v>
      </c>
      <c r="D7" s="14"/>
      <c r="E7" s="13"/>
      <c r="H7" s="15"/>
      <c r="I7" s="14"/>
      <c r="J7" s="17"/>
      <c r="K7" s="17"/>
      <c r="L7" s="17"/>
      <c r="M7" s="18"/>
      <c r="N7" s="19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20"/>
      <c r="AMF7" s="20"/>
      <c r="AMG7" s="20"/>
      <c r="AMH7" s="20"/>
    </row>
    <row r="8" spans="1:1022" outlineLevel="1">
      <c r="A8" s="12"/>
      <c r="B8" s="13"/>
      <c r="C8" s="21" t="s">
        <v>28</v>
      </c>
      <c r="D8" s="14"/>
      <c r="E8" s="13"/>
      <c r="H8" s="15"/>
      <c r="I8" s="14"/>
      <c r="J8" s="17"/>
      <c r="K8" s="17"/>
      <c r="L8" s="17"/>
      <c r="M8" s="18"/>
      <c r="N8" s="19"/>
      <c r="O8" s="17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20"/>
      <c r="AMF8" s="20"/>
      <c r="AMG8" s="20"/>
      <c r="AMH8" s="20"/>
    </row>
    <row r="9" spans="1:1022" outlineLevel="1">
      <c r="A9" s="12"/>
      <c r="B9" s="13"/>
      <c r="C9" s="21" t="s">
        <v>29</v>
      </c>
      <c r="D9" s="14"/>
      <c r="E9" s="13"/>
      <c r="H9" s="15"/>
      <c r="I9" s="14"/>
      <c r="J9" s="17"/>
      <c r="K9" s="17"/>
      <c r="L9" s="17"/>
      <c r="M9" s="18"/>
      <c r="N9" s="19"/>
      <c r="O9" s="17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20"/>
      <c r="AMF9" s="20"/>
      <c r="AMG9" s="20"/>
      <c r="AMH9" s="20"/>
    </row>
    <row r="10" spans="1:1022" outlineLevel="1">
      <c r="A10" s="12"/>
      <c r="B10" s="13"/>
      <c r="C10" s="21" t="s">
        <v>30</v>
      </c>
      <c r="D10" s="14"/>
      <c r="E10" s="13"/>
      <c r="H10" s="15"/>
      <c r="I10" s="14"/>
      <c r="J10" s="17"/>
      <c r="K10" s="17"/>
      <c r="L10" s="17"/>
      <c r="M10" s="18"/>
      <c r="N10" s="19"/>
      <c r="O10" s="17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20"/>
      <c r="AMF10" s="20"/>
      <c r="AMG10" s="20"/>
      <c r="AMH10" s="20"/>
    </row>
    <row r="11" spans="1:1022" outlineLevel="1">
      <c r="A11" s="12"/>
      <c r="B11" s="13"/>
      <c r="C11" s="21" t="s">
        <v>31</v>
      </c>
      <c r="D11" s="14"/>
      <c r="E11" s="13"/>
      <c r="H11" s="15"/>
      <c r="I11" s="14"/>
      <c r="J11" s="17"/>
      <c r="K11" s="17"/>
      <c r="L11" s="17"/>
      <c r="M11" s="18"/>
      <c r="N11" s="19"/>
      <c r="O11" s="17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20"/>
      <c r="AMF11" s="20"/>
      <c r="AMG11" s="20"/>
      <c r="AMH11" s="20"/>
    </row>
    <row r="12" spans="1:1022" outlineLevel="1">
      <c r="A12" s="12"/>
      <c r="B12" s="13"/>
      <c r="C12" s="21" t="s">
        <v>32</v>
      </c>
      <c r="D12" s="14"/>
      <c r="E12" s="13"/>
      <c r="H12" s="15"/>
      <c r="I12" s="14"/>
      <c r="J12" s="17"/>
      <c r="K12" s="17"/>
      <c r="L12" s="17"/>
      <c r="M12" s="18"/>
      <c r="N12" s="19"/>
      <c r="O12" s="17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20"/>
      <c r="AMF12" s="20"/>
      <c r="AMG12" s="20"/>
      <c r="AMH12" s="20"/>
    </row>
    <row r="13" spans="1:1022" outlineLevel="1">
      <c r="A13" s="12"/>
      <c r="B13" s="13"/>
      <c r="C13" s="21" t="s">
        <v>33</v>
      </c>
      <c r="D13" s="14"/>
      <c r="E13" s="13"/>
      <c r="H13" s="15"/>
      <c r="I13" s="14"/>
      <c r="J13" s="17"/>
      <c r="K13" s="17"/>
      <c r="L13" s="17"/>
      <c r="M13" s="18"/>
      <c r="N13" s="19"/>
      <c r="O13" s="17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20"/>
      <c r="AMF13" s="20"/>
      <c r="AMG13" s="20"/>
      <c r="AMH13" s="20"/>
    </row>
    <row r="14" spans="1:1022">
      <c r="A14" s="12" t="s">
        <v>34</v>
      </c>
      <c r="B14" s="22" t="s">
        <v>35</v>
      </c>
      <c r="C14" s="12" t="s">
        <v>36</v>
      </c>
      <c r="E14" s="23"/>
      <c r="F14" s="23" t="s">
        <v>37</v>
      </c>
      <c r="H14" s="24">
        <v>1</v>
      </c>
      <c r="I14" s="12" t="s">
        <v>21</v>
      </c>
      <c r="J14" s="17">
        <f t="shared" ref="J14:J25" si="0">H14*500</f>
        <v>500</v>
      </c>
      <c r="K14" s="27" t="s">
        <v>38</v>
      </c>
      <c r="L14" s="20"/>
      <c r="M14" s="20"/>
      <c r="N14" s="27"/>
      <c r="O14" s="27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20"/>
    </row>
    <row r="15" spans="1:1022">
      <c r="A15" s="28" t="s">
        <v>39</v>
      </c>
      <c r="B15" s="29" t="s">
        <v>40</v>
      </c>
      <c r="C15" s="30" t="s">
        <v>41</v>
      </c>
      <c r="D15" s="30" t="s">
        <v>42</v>
      </c>
      <c r="E15" s="31" t="s">
        <v>43</v>
      </c>
      <c r="F15" s="32" t="s">
        <v>44</v>
      </c>
      <c r="G15" s="33" t="s">
        <v>45</v>
      </c>
      <c r="H15" s="34">
        <v>1</v>
      </c>
      <c r="I15" s="30" t="s">
        <v>21</v>
      </c>
      <c r="J15" s="17">
        <f t="shared" si="0"/>
        <v>500</v>
      </c>
      <c r="K15" s="17" t="s">
        <v>46</v>
      </c>
      <c r="L15" s="20"/>
      <c r="M15"/>
      <c r="N15" s="36" t="e">
        <f>SUM(#REF!*J15)</f>
        <v>#REF!</v>
      </c>
      <c r="O15" s="37"/>
      <c r="P15" s="38"/>
      <c r="Q15" s="39"/>
      <c r="R15" s="40"/>
      <c r="S15" s="40"/>
      <c r="T15" s="40"/>
      <c r="U15" s="40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41"/>
      <c r="AMG15" s="20"/>
      <c r="AMH15" s="20"/>
    </row>
    <row r="16" spans="1:1022">
      <c r="A16" s="14" t="s">
        <v>39</v>
      </c>
      <c r="B16" s="22" t="s">
        <v>47</v>
      </c>
      <c r="C16" s="22" t="s">
        <v>48</v>
      </c>
      <c r="D16" s="22" t="s">
        <v>42</v>
      </c>
      <c r="E16" s="42" t="s">
        <v>49</v>
      </c>
      <c r="F16" s="22" t="s">
        <v>50</v>
      </c>
      <c r="G16" s="43" t="s">
        <v>51</v>
      </c>
      <c r="H16" s="44">
        <v>4</v>
      </c>
      <c r="I16" s="22" t="s">
        <v>21</v>
      </c>
      <c r="J16" s="17">
        <f t="shared" si="0"/>
        <v>2000</v>
      </c>
      <c r="K16" s="46" t="s">
        <v>46</v>
      </c>
      <c r="L16" s="37"/>
      <c r="M16" s="37"/>
      <c r="N16" s="37"/>
      <c r="O16" s="47"/>
      <c r="P16" s="48"/>
      <c r="Q16" s="39"/>
      <c r="R16" s="40"/>
      <c r="S16" s="40"/>
      <c r="T16" s="40"/>
      <c r="U16" s="40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41"/>
      <c r="AMG16" s="20"/>
      <c r="AMH16" s="20"/>
    </row>
    <row r="17" spans="1:1022">
      <c r="A17" s="22" t="s">
        <v>52</v>
      </c>
      <c r="B17" s="22" t="s">
        <v>53</v>
      </c>
      <c r="C17" s="49" t="s">
        <v>54</v>
      </c>
      <c r="E17" s="23"/>
      <c r="F17" s="23" t="s">
        <v>55</v>
      </c>
      <c r="H17" s="24">
        <v>5.0000000000000001E-3</v>
      </c>
      <c r="I17" s="12" t="s">
        <v>56</v>
      </c>
      <c r="J17" s="17">
        <f t="shared" si="0"/>
        <v>2.5</v>
      </c>
      <c r="K17" s="27" t="s">
        <v>57</v>
      </c>
      <c r="L17" s="20"/>
      <c r="M17" s="20"/>
      <c r="N17" s="27"/>
      <c r="O17" s="2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20"/>
    </row>
    <row r="18" spans="1:1022">
      <c r="A18" s="22" t="s">
        <v>52</v>
      </c>
      <c r="B18" s="50" t="s">
        <v>58</v>
      </c>
      <c r="C18" s="49" t="s">
        <v>59</v>
      </c>
      <c r="F18" s="50" t="s">
        <v>60</v>
      </c>
      <c r="G18" s="43" t="s">
        <v>61</v>
      </c>
      <c r="H18" s="44">
        <v>0.5</v>
      </c>
      <c r="I18" s="22" t="s">
        <v>62</v>
      </c>
      <c r="J18" s="17">
        <f t="shared" si="0"/>
        <v>250</v>
      </c>
      <c r="K18" s="46" t="s">
        <v>63</v>
      </c>
      <c r="L18" s="52"/>
      <c r="M18" s="53"/>
      <c r="N18" s="18"/>
      <c r="O18" s="54"/>
      <c r="P18" s="12"/>
      <c r="Q18" s="15"/>
      <c r="R18" s="12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20"/>
      <c r="AMH18" s="20"/>
    </row>
    <row r="19" spans="1:1022">
      <c r="A19" s="22" t="s">
        <v>39</v>
      </c>
      <c r="B19" s="55" t="s">
        <v>64</v>
      </c>
      <c r="C19" s="32" t="s">
        <v>65</v>
      </c>
      <c r="D19" s="30"/>
      <c r="E19" s="31" t="s">
        <v>66</v>
      </c>
      <c r="F19" s="30" t="s">
        <v>67</v>
      </c>
      <c r="G19" s="31" t="s">
        <v>66</v>
      </c>
      <c r="H19" s="34">
        <v>2600</v>
      </c>
      <c r="I19" s="30" t="s">
        <v>68</v>
      </c>
      <c r="J19" s="17">
        <f t="shared" si="0"/>
        <v>1300000</v>
      </c>
      <c r="K19" s="57" t="s">
        <v>69</v>
      </c>
      <c r="L19" s="58">
        <v>42200</v>
      </c>
      <c r="M19" s="58">
        <v>42205</v>
      </c>
      <c r="N19" s="52"/>
      <c r="O19" s="54"/>
      <c r="P19" s="12"/>
      <c r="Q19" s="15"/>
      <c r="R19" s="12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20"/>
      <c r="AMH19" s="20"/>
    </row>
    <row r="20" spans="1:1022">
      <c r="A20" s="22" t="s">
        <v>39</v>
      </c>
      <c r="B20" s="55" t="s">
        <v>70</v>
      </c>
      <c r="C20" s="32" t="s">
        <v>71</v>
      </c>
      <c r="D20" s="30"/>
      <c r="E20" s="31" t="s">
        <v>72</v>
      </c>
      <c r="F20" s="30" t="s">
        <v>67</v>
      </c>
      <c r="G20" s="31" t="s">
        <v>72</v>
      </c>
      <c r="H20" s="34">
        <v>2600</v>
      </c>
      <c r="I20" s="30" t="s">
        <v>68</v>
      </c>
      <c r="J20" s="17">
        <f t="shared" si="0"/>
        <v>1300000</v>
      </c>
      <c r="K20" s="57" t="s">
        <v>69</v>
      </c>
      <c r="L20" s="58">
        <v>42200</v>
      </c>
      <c r="M20" s="58">
        <v>42205</v>
      </c>
      <c r="N20" s="52"/>
      <c r="O20" s="54"/>
      <c r="P20" s="12"/>
      <c r="Q20" s="15"/>
      <c r="R20" s="12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20"/>
      <c r="AMH20" s="20"/>
    </row>
    <row r="21" spans="1:1022">
      <c r="A21" s="22" t="s">
        <v>39</v>
      </c>
      <c r="B21" s="20" t="s">
        <v>73</v>
      </c>
      <c r="C21" s="20" t="s">
        <v>74</v>
      </c>
      <c r="D21" s="30" t="s">
        <v>75</v>
      </c>
      <c r="E21" s="31" t="s">
        <v>76</v>
      </c>
      <c r="F21" s="30" t="s">
        <v>77</v>
      </c>
      <c r="G21" s="33" t="s">
        <v>78</v>
      </c>
      <c r="H21" s="34">
        <v>6</v>
      </c>
      <c r="I21" s="30" t="s">
        <v>21</v>
      </c>
      <c r="J21" s="17">
        <f t="shared" si="0"/>
        <v>3000</v>
      </c>
      <c r="K21" s="46" t="s">
        <v>46</v>
      </c>
      <c r="L21" s="52"/>
      <c r="M21" s="53"/>
      <c r="N21" s="18"/>
      <c r="O21" s="54"/>
      <c r="P21" s="12"/>
      <c r="Q21" s="15"/>
      <c r="R21" s="12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20"/>
      <c r="AMH21" s="20"/>
    </row>
    <row r="22" spans="1:1022">
      <c r="A22" s="22" t="s">
        <v>39</v>
      </c>
      <c r="B22" s="29" t="s">
        <v>79</v>
      </c>
      <c r="C22" s="30" t="s">
        <v>80</v>
      </c>
      <c r="D22" s="30" t="s">
        <v>42</v>
      </c>
      <c r="E22" s="31">
        <v>50579404</v>
      </c>
      <c r="F22" s="32" t="s">
        <v>37</v>
      </c>
      <c r="G22" s="33" t="s">
        <v>81</v>
      </c>
      <c r="H22" s="34">
        <v>1</v>
      </c>
      <c r="I22" s="30" t="s">
        <v>21</v>
      </c>
      <c r="J22" s="17">
        <f t="shared" si="0"/>
        <v>500</v>
      </c>
      <c r="K22" s="46" t="s">
        <v>46</v>
      </c>
      <c r="L22" s="52"/>
      <c r="M22" s="53"/>
      <c r="N22" s="18"/>
      <c r="O22" s="54"/>
      <c r="P22" s="12"/>
      <c r="Q22" s="15"/>
      <c r="R22" s="12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20"/>
      <c r="AMH22" s="20"/>
    </row>
    <row r="23" spans="1:1022">
      <c r="A23" s="22" t="s">
        <v>39</v>
      </c>
      <c r="B23" s="30" t="s">
        <v>82</v>
      </c>
      <c r="C23" s="30" t="s">
        <v>83</v>
      </c>
      <c r="D23" s="30"/>
      <c r="E23" s="31" t="s">
        <v>84</v>
      </c>
      <c r="F23" s="32" t="s">
        <v>44</v>
      </c>
      <c r="G23" s="33" t="s">
        <v>85</v>
      </c>
      <c r="H23" s="34">
        <v>1</v>
      </c>
      <c r="I23" s="30" t="s">
        <v>21</v>
      </c>
      <c r="J23" s="17">
        <f t="shared" si="0"/>
        <v>500</v>
      </c>
      <c r="K23" s="46" t="s">
        <v>46</v>
      </c>
      <c r="L23" s="52"/>
      <c r="M23" s="53"/>
      <c r="N23" s="18"/>
      <c r="O23" s="54"/>
      <c r="P23" s="12"/>
      <c r="Q23" s="15"/>
      <c r="R23" s="12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20"/>
      <c r="AMH23" s="20"/>
    </row>
    <row r="24" spans="1:1022">
      <c r="A24" t="s">
        <v>86</v>
      </c>
      <c r="B24" t="s">
        <v>87</v>
      </c>
      <c r="C24" s="20" t="s">
        <v>88</v>
      </c>
      <c r="F24" t="s">
        <v>89</v>
      </c>
      <c r="H24" s="9">
        <v>1</v>
      </c>
      <c r="I24" t="s">
        <v>21</v>
      </c>
      <c r="J24" s="17">
        <f t="shared" si="0"/>
        <v>500</v>
      </c>
      <c r="K24" s="52" t="s">
        <v>90</v>
      </c>
      <c r="N24" s="61" t="s">
        <v>91</v>
      </c>
    </row>
    <row r="25" spans="1:1022">
      <c r="A25" t="s">
        <v>86</v>
      </c>
      <c r="B25" t="s">
        <v>92</v>
      </c>
      <c r="C25" s="20" t="s">
        <v>93</v>
      </c>
      <c r="F25" t="s">
        <v>94</v>
      </c>
      <c r="G25" t="s">
        <v>95</v>
      </c>
      <c r="H25" s="9">
        <v>2</v>
      </c>
      <c r="I25" t="s">
        <v>21</v>
      </c>
      <c r="J25" s="17">
        <f t="shared" si="0"/>
        <v>1000</v>
      </c>
      <c r="N25" s="61" t="s">
        <v>96</v>
      </c>
    </row>
    <row r="26" spans="1:1022">
      <c r="H26" s="9"/>
    </row>
    <row r="27" spans="1:1022">
      <c r="H27" s="9"/>
    </row>
    <row r="28" spans="1:1022">
      <c r="H28" s="9"/>
    </row>
    <row r="29" spans="1:1022">
      <c r="H29" s="9"/>
    </row>
    <row r="30" spans="1:1022">
      <c r="H30" s="9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workbookViewId="0"/>
  </sheetViews>
  <sheetFormatPr defaultRowHeight="12.75" outlineLevelRow="1"/>
  <cols>
    <col min="1" max="1" width="11.875" customWidth="1"/>
    <col min="2" max="2" width="11" customWidth="1"/>
    <col min="3" max="3" width="72.375" customWidth="1"/>
    <col min="4" max="4" width="13.75" customWidth="1"/>
    <col min="5" max="5" width="13.875" customWidth="1"/>
    <col min="6" max="6" width="13.125" customWidth="1"/>
    <col min="7" max="7" width="12.375" customWidth="1"/>
    <col min="8" max="8" width="6.875" customWidth="1"/>
    <col min="9" max="9" width="6.5" customWidth="1"/>
    <col min="10" max="11" width="10.625" style="10" customWidth="1"/>
    <col min="12" max="12" width="10.625" customWidth="1"/>
    <col min="13" max="13" width="13.75" style="10" customWidth="1"/>
    <col min="14" max="15" width="10.625" style="10" customWidth="1"/>
    <col min="16" max="16" width="50" style="10" customWidth="1"/>
    <col min="17" max="1024" width="10.625" customWidth="1"/>
  </cols>
  <sheetData>
    <row r="1" spans="1:102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5" t="s">
        <v>13</v>
      </c>
      <c r="O1" s="6" t="s">
        <v>14</v>
      </c>
      <c r="P1" s="7" t="s">
        <v>15</v>
      </c>
    </row>
    <row r="2" spans="1:1024" ht="15">
      <c r="C2" s="8" t="s">
        <v>97</v>
      </c>
      <c r="H2" s="9"/>
      <c r="K2" s="11">
        <f>SUM(K3:K31)</f>
        <v>24.546710935520004</v>
      </c>
    </row>
    <row r="3" spans="1:1024" ht="14.25">
      <c r="A3" s="12" t="s">
        <v>17</v>
      </c>
      <c r="B3" s="13" t="s">
        <v>98</v>
      </c>
      <c r="C3" s="13" t="s">
        <v>99</v>
      </c>
      <c r="D3" s="14" t="s">
        <v>20</v>
      </c>
      <c r="E3" s="13" t="s">
        <v>98</v>
      </c>
      <c r="H3" s="15">
        <v>1</v>
      </c>
      <c r="I3" s="14" t="s">
        <v>21</v>
      </c>
      <c r="J3" s="16">
        <v>23</v>
      </c>
      <c r="K3" s="16">
        <f>SUM(J3*H3)</f>
        <v>23</v>
      </c>
      <c r="L3" s="17">
        <f>H3*500</f>
        <v>500</v>
      </c>
      <c r="M3" s="17" t="s">
        <v>22</v>
      </c>
      <c r="N3" s="17"/>
      <c r="O3" s="18"/>
      <c r="P3" s="19" t="s">
        <v>23</v>
      </c>
      <c r="Q3" s="17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20"/>
      <c r="AMH3" s="20"/>
      <c r="AMI3" s="20"/>
      <c r="AMJ3" s="20"/>
    </row>
    <row r="4" spans="1:1024" ht="14.25" outlineLevel="1">
      <c r="A4" s="12"/>
      <c r="B4" s="13"/>
      <c r="C4" s="21" t="s">
        <v>24</v>
      </c>
      <c r="D4" s="14"/>
      <c r="E4" s="13"/>
      <c r="H4" s="15"/>
      <c r="I4" s="14"/>
      <c r="J4" s="16"/>
      <c r="K4" s="16"/>
      <c r="L4" s="17"/>
      <c r="M4" s="17"/>
      <c r="N4" s="17"/>
      <c r="O4" s="18"/>
      <c r="P4" s="19"/>
      <c r="Q4" s="17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20"/>
      <c r="AMH4" s="20"/>
      <c r="AMI4" s="20"/>
      <c r="AMJ4" s="20"/>
    </row>
    <row r="5" spans="1:1024" ht="14.25" outlineLevel="1">
      <c r="A5" s="12"/>
      <c r="B5" s="13"/>
      <c r="C5" s="21" t="s">
        <v>25</v>
      </c>
      <c r="D5" s="14"/>
      <c r="E5" s="13"/>
      <c r="H5" s="15"/>
      <c r="I5" s="14"/>
      <c r="J5" s="16"/>
      <c r="K5" s="16"/>
      <c r="L5" s="17"/>
      <c r="M5" s="17"/>
      <c r="N5" s="17"/>
      <c r="O5" s="18"/>
      <c r="P5" s="19"/>
      <c r="Q5" s="17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20"/>
      <c r="AMH5" s="20"/>
      <c r="AMI5" s="20"/>
      <c r="AMJ5" s="20"/>
    </row>
    <row r="6" spans="1:1024" ht="14.25" outlineLevel="1">
      <c r="A6" s="12"/>
      <c r="B6" s="13"/>
      <c r="C6" s="21" t="s">
        <v>100</v>
      </c>
      <c r="D6" s="14"/>
      <c r="E6" s="13"/>
      <c r="H6" s="15"/>
      <c r="I6" s="14"/>
      <c r="J6" s="16"/>
      <c r="K6" s="16"/>
      <c r="L6" s="17"/>
      <c r="M6" s="17"/>
      <c r="N6" s="17"/>
      <c r="O6" s="18"/>
      <c r="P6" s="19"/>
      <c r="Q6" s="17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20"/>
      <c r="AMH6" s="20"/>
      <c r="AMI6" s="20"/>
      <c r="AMJ6" s="20"/>
    </row>
    <row r="7" spans="1:1024" ht="14.25" outlineLevel="1">
      <c r="A7" s="12"/>
      <c r="B7" s="13"/>
      <c r="C7" s="21" t="s">
        <v>27</v>
      </c>
      <c r="D7" s="14"/>
      <c r="E7" s="13"/>
      <c r="H7" s="15"/>
      <c r="I7" s="14"/>
      <c r="J7" s="16"/>
      <c r="K7" s="16"/>
      <c r="L7" s="17"/>
      <c r="M7" s="17"/>
      <c r="N7" s="17"/>
      <c r="O7" s="18"/>
      <c r="P7" s="19"/>
      <c r="Q7" s="17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20"/>
      <c r="AMH7" s="20"/>
      <c r="AMI7" s="20"/>
      <c r="AMJ7" s="20"/>
    </row>
    <row r="8" spans="1:1024" ht="14.25" outlineLevel="1">
      <c r="A8" s="12"/>
      <c r="B8" s="13"/>
      <c r="C8" s="21" t="s">
        <v>28</v>
      </c>
      <c r="D8" s="14"/>
      <c r="E8" s="13"/>
      <c r="H8" s="15"/>
      <c r="I8" s="14"/>
      <c r="J8" s="16"/>
      <c r="K8" s="16"/>
      <c r="L8" s="17"/>
      <c r="M8" s="17"/>
      <c r="N8" s="17"/>
      <c r="O8" s="18"/>
      <c r="P8" s="19"/>
      <c r="Q8" s="17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20"/>
      <c r="AMH8" s="20"/>
      <c r="AMI8" s="20"/>
      <c r="AMJ8" s="20"/>
    </row>
    <row r="9" spans="1:1024" ht="14.25" outlineLevel="1">
      <c r="A9" s="12"/>
      <c r="B9" s="13"/>
      <c r="C9" s="21" t="s">
        <v>29</v>
      </c>
      <c r="D9" s="14"/>
      <c r="E9" s="13"/>
      <c r="H9" s="15"/>
      <c r="I9" s="14"/>
      <c r="J9" s="16"/>
      <c r="K9" s="16"/>
      <c r="L9" s="17"/>
      <c r="M9" s="17"/>
      <c r="N9" s="17"/>
      <c r="O9" s="18"/>
      <c r="P9" s="19"/>
      <c r="Q9" s="17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20"/>
      <c r="AMH9" s="20"/>
      <c r="AMI9" s="20"/>
      <c r="AMJ9" s="20"/>
    </row>
    <row r="10" spans="1:1024" ht="14.25" outlineLevel="1">
      <c r="A10" s="12"/>
      <c r="B10" s="13"/>
      <c r="C10" s="21" t="s">
        <v>30</v>
      </c>
      <c r="D10" s="14"/>
      <c r="E10" s="13"/>
      <c r="H10" s="15"/>
      <c r="I10" s="14"/>
      <c r="J10" s="16"/>
      <c r="K10" s="16"/>
      <c r="L10" s="17"/>
      <c r="M10" s="17"/>
      <c r="N10" s="17"/>
      <c r="O10" s="18"/>
      <c r="P10" s="19"/>
      <c r="Q10" s="1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20"/>
      <c r="AMH10" s="20"/>
      <c r="AMI10" s="20"/>
      <c r="AMJ10" s="20"/>
    </row>
    <row r="11" spans="1:1024" ht="14.25" outlineLevel="1">
      <c r="A11" s="12"/>
      <c r="B11" s="13"/>
      <c r="C11" s="21" t="s">
        <v>31</v>
      </c>
      <c r="D11" s="14"/>
      <c r="E11" s="13"/>
      <c r="H11" s="15"/>
      <c r="I11" s="14"/>
      <c r="J11" s="16"/>
      <c r="K11" s="16"/>
      <c r="L11" s="17"/>
      <c r="M11" s="17"/>
      <c r="N11" s="17"/>
      <c r="O11" s="18"/>
      <c r="P11" s="19"/>
      <c r="Q11" s="17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20"/>
      <c r="AMH11" s="20"/>
      <c r="AMI11" s="20"/>
      <c r="AMJ11" s="20"/>
    </row>
    <row r="12" spans="1:1024" ht="14.25" outlineLevel="1">
      <c r="A12" s="12"/>
      <c r="B12" s="13"/>
      <c r="C12" s="21" t="s">
        <v>32</v>
      </c>
      <c r="D12" s="14"/>
      <c r="E12" s="13"/>
      <c r="H12" s="15"/>
      <c r="I12" s="14"/>
      <c r="J12" s="16"/>
      <c r="K12" s="16"/>
      <c r="L12" s="17"/>
      <c r="M12" s="17"/>
      <c r="N12" s="17"/>
      <c r="O12" s="18"/>
      <c r="P12" s="19"/>
      <c r="Q12" s="1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20"/>
      <c r="AMH12" s="20"/>
      <c r="AMI12" s="20"/>
      <c r="AMJ12" s="20"/>
    </row>
    <row r="13" spans="1:1024" ht="14.25" outlineLevel="1">
      <c r="A13" s="12"/>
      <c r="B13" s="13"/>
      <c r="C13" s="21" t="s">
        <v>33</v>
      </c>
      <c r="D13" s="14"/>
      <c r="E13" s="13"/>
      <c r="H13" s="15"/>
      <c r="I13" s="14"/>
      <c r="J13" s="16"/>
      <c r="K13" s="16"/>
      <c r="L13" s="17"/>
      <c r="M13" s="17"/>
      <c r="N13" s="17"/>
      <c r="O13" s="18"/>
      <c r="P13" s="19"/>
      <c r="Q13" s="1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20"/>
      <c r="AMH13" s="20"/>
      <c r="AMI13" s="20"/>
      <c r="AMJ13" s="20"/>
    </row>
    <row r="14" spans="1:1024" ht="14.25">
      <c r="A14" s="12" t="s">
        <v>34</v>
      </c>
      <c r="B14" s="22" t="s">
        <v>35</v>
      </c>
      <c r="C14" s="12" t="s">
        <v>36</v>
      </c>
      <c r="E14" s="23"/>
      <c r="F14" s="23" t="s">
        <v>37</v>
      </c>
      <c r="H14" s="24">
        <v>1</v>
      </c>
      <c r="I14" s="12" t="s">
        <v>21</v>
      </c>
      <c r="J14" s="25">
        <v>8.8200000000000001E-2</v>
      </c>
      <c r="K14" s="26">
        <f t="shared" ref="K14:K25" si="0">SUM(J14*H14)</f>
        <v>8.8200000000000001E-2</v>
      </c>
      <c r="L14" s="17">
        <f t="shared" ref="L14:L25" si="1">H14*500</f>
        <v>500</v>
      </c>
      <c r="M14" s="27" t="s">
        <v>38</v>
      </c>
      <c r="N14" s="20"/>
      <c r="O14" s="20"/>
      <c r="P14" s="27"/>
      <c r="Q14" s="2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20"/>
    </row>
    <row r="15" spans="1:1024" ht="14.25">
      <c r="A15" s="28" t="s">
        <v>39</v>
      </c>
      <c r="B15" s="29" t="s">
        <v>40</v>
      </c>
      <c r="C15" s="30" t="s">
        <v>41</v>
      </c>
      <c r="D15" s="30" t="s">
        <v>42</v>
      </c>
      <c r="E15" s="31" t="s">
        <v>43</v>
      </c>
      <c r="F15" s="32" t="s">
        <v>44</v>
      </c>
      <c r="G15" s="33" t="s">
        <v>45</v>
      </c>
      <c r="H15" s="34">
        <v>1</v>
      </c>
      <c r="I15" s="30" t="s">
        <v>21</v>
      </c>
      <c r="J15" s="35">
        <v>0.11600000000000001</v>
      </c>
      <c r="K15" s="26">
        <f t="shared" si="0"/>
        <v>0.11600000000000001</v>
      </c>
      <c r="L15" s="17">
        <f t="shared" si="1"/>
        <v>500</v>
      </c>
      <c r="M15" s="17" t="s">
        <v>46</v>
      </c>
      <c r="N15" s="20"/>
      <c r="O15"/>
      <c r="P15" s="36">
        <f>SUM(J15*L15)</f>
        <v>58</v>
      </c>
      <c r="Q15" s="37"/>
      <c r="R15" s="38"/>
      <c r="S15" s="39"/>
      <c r="T15" s="40"/>
      <c r="U15" s="40"/>
      <c r="V15" s="40"/>
      <c r="W15" s="40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41"/>
      <c r="AMI15" s="20"/>
      <c r="AMJ15" s="20"/>
    </row>
    <row r="16" spans="1:1024" ht="14.25">
      <c r="A16" s="14" t="s">
        <v>39</v>
      </c>
      <c r="B16" s="22" t="s">
        <v>47</v>
      </c>
      <c r="C16" s="22" t="s">
        <v>48</v>
      </c>
      <c r="D16" s="22" t="s">
        <v>42</v>
      </c>
      <c r="E16" s="42" t="s">
        <v>49</v>
      </c>
      <c r="F16" s="22" t="s">
        <v>50</v>
      </c>
      <c r="G16" s="43" t="s">
        <v>51</v>
      </c>
      <c r="H16" s="44">
        <v>4</v>
      </c>
      <c r="I16" s="22" t="s">
        <v>21</v>
      </c>
      <c r="J16" s="45">
        <v>4.8000000000000001E-2</v>
      </c>
      <c r="K16" s="26">
        <f t="shared" si="0"/>
        <v>0.192</v>
      </c>
      <c r="L16" s="17">
        <f t="shared" si="1"/>
        <v>2000</v>
      </c>
      <c r="M16" s="46" t="s">
        <v>46</v>
      </c>
      <c r="N16" s="37"/>
      <c r="O16" s="37"/>
      <c r="P16" s="37"/>
      <c r="Q16" s="47"/>
      <c r="R16" s="48"/>
      <c r="S16" s="39"/>
      <c r="T16" s="40"/>
      <c r="U16" s="40"/>
      <c r="V16" s="40"/>
      <c r="W16" s="40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41"/>
      <c r="AMI16" s="20"/>
      <c r="AMJ16" s="20"/>
    </row>
    <row r="17" spans="1:1024" ht="14.25">
      <c r="A17" s="22" t="s">
        <v>52</v>
      </c>
      <c r="B17" s="22" t="s">
        <v>53</v>
      </c>
      <c r="C17" s="49" t="s">
        <v>54</v>
      </c>
      <c r="E17" s="23"/>
      <c r="F17" s="23" t="s">
        <v>55</v>
      </c>
      <c r="H17" s="24">
        <v>5.0000000000000001E-3</v>
      </c>
      <c r="I17" s="12" t="s">
        <v>56</v>
      </c>
      <c r="J17" s="25">
        <v>6.25</v>
      </c>
      <c r="K17" s="26">
        <f t="shared" si="0"/>
        <v>3.125E-2</v>
      </c>
      <c r="L17" s="17">
        <f t="shared" si="1"/>
        <v>2.5</v>
      </c>
      <c r="M17" s="27" t="s">
        <v>57</v>
      </c>
      <c r="N17" s="20"/>
      <c r="O17" s="20"/>
      <c r="P17" s="27"/>
      <c r="Q17" s="27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20"/>
    </row>
    <row r="18" spans="1:1024" ht="14.25">
      <c r="A18" s="22" t="s">
        <v>52</v>
      </c>
      <c r="B18" s="50" t="s">
        <v>58</v>
      </c>
      <c r="C18" s="49" t="s">
        <v>59</v>
      </c>
      <c r="F18" s="50" t="s">
        <v>60</v>
      </c>
      <c r="G18" s="43" t="s">
        <v>61</v>
      </c>
      <c r="H18" s="44">
        <v>0.5</v>
      </c>
      <c r="I18" s="22" t="s">
        <v>62</v>
      </c>
      <c r="J18" s="25">
        <f>41.74/628</f>
        <v>6.6464968152866247E-2</v>
      </c>
      <c r="K18" s="51">
        <f t="shared" si="0"/>
        <v>3.3232484076433123E-2</v>
      </c>
      <c r="L18" s="17">
        <f t="shared" si="1"/>
        <v>250</v>
      </c>
      <c r="M18" s="46" t="s">
        <v>63</v>
      </c>
      <c r="N18" s="52"/>
      <c r="O18" s="53"/>
      <c r="P18" s="18"/>
      <c r="Q18" s="54"/>
      <c r="R18" s="12"/>
      <c r="S18" s="15"/>
      <c r="T18" s="1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20"/>
      <c r="AMJ18" s="20"/>
    </row>
    <row r="19" spans="1:1024" ht="14.25">
      <c r="A19" s="22" t="s">
        <v>39</v>
      </c>
      <c r="B19" s="55" t="s">
        <v>64</v>
      </c>
      <c r="C19" s="32" t="s">
        <v>65</v>
      </c>
      <c r="D19" s="30"/>
      <c r="E19" s="31" t="s">
        <v>66</v>
      </c>
      <c r="F19" s="30" t="s">
        <v>67</v>
      </c>
      <c r="G19" s="31" t="s">
        <v>66</v>
      </c>
      <c r="H19" s="34">
        <v>2600</v>
      </c>
      <c r="I19" s="30" t="s">
        <v>68</v>
      </c>
      <c r="J19" s="56">
        <f>23/304800</f>
        <v>7.5459317585301831E-5</v>
      </c>
      <c r="K19" s="51">
        <f t="shared" si="0"/>
        <v>0.19619422572178477</v>
      </c>
      <c r="L19" s="17">
        <f t="shared" si="1"/>
        <v>1300000</v>
      </c>
      <c r="M19" s="57" t="s">
        <v>69</v>
      </c>
      <c r="N19" s="58">
        <v>42200</v>
      </c>
      <c r="O19" s="58">
        <v>42205</v>
      </c>
      <c r="P19" s="52"/>
      <c r="Q19" s="54"/>
      <c r="R19" s="12"/>
      <c r="S19" s="15"/>
      <c r="T19" s="12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20"/>
      <c r="AMJ19" s="20"/>
    </row>
    <row r="20" spans="1:1024" ht="14.25">
      <c r="A20" s="22" t="s">
        <v>39</v>
      </c>
      <c r="B20" s="55" t="s">
        <v>70</v>
      </c>
      <c r="C20" s="32" t="s">
        <v>71</v>
      </c>
      <c r="D20" s="30"/>
      <c r="E20" s="31" t="s">
        <v>72</v>
      </c>
      <c r="F20" s="30" t="s">
        <v>67</v>
      </c>
      <c r="G20" s="31" t="s">
        <v>72</v>
      </c>
      <c r="H20" s="34">
        <v>2600</v>
      </c>
      <c r="I20" s="30" t="s">
        <v>68</v>
      </c>
      <c r="J20" s="35">
        <f>23/304800</f>
        <v>7.5459317585301831E-5</v>
      </c>
      <c r="K20" s="51">
        <f t="shared" si="0"/>
        <v>0.19619422572178477</v>
      </c>
      <c r="L20" s="17">
        <f t="shared" si="1"/>
        <v>1300000</v>
      </c>
      <c r="M20" s="57" t="s">
        <v>69</v>
      </c>
      <c r="N20" s="58">
        <v>42200</v>
      </c>
      <c r="O20" s="58">
        <v>42205</v>
      </c>
      <c r="P20" s="52"/>
      <c r="Q20" s="54"/>
      <c r="R20" s="12"/>
      <c r="S20" s="15"/>
      <c r="T20" s="12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20"/>
      <c r="AMJ20" s="20"/>
    </row>
    <row r="21" spans="1:1024" ht="14.25">
      <c r="A21" s="22" t="s">
        <v>39</v>
      </c>
      <c r="B21" s="20" t="s">
        <v>73</v>
      </c>
      <c r="C21" s="20" t="s">
        <v>74</v>
      </c>
      <c r="D21" s="30" t="s">
        <v>75</v>
      </c>
      <c r="E21" s="31" t="s">
        <v>76</v>
      </c>
      <c r="F21" s="30" t="s">
        <v>77</v>
      </c>
      <c r="G21" s="33" t="s">
        <v>78</v>
      </c>
      <c r="H21" s="34">
        <v>6</v>
      </c>
      <c r="I21" s="30" t="s">
        <v>21</v>
      </c>
      <c r="J21" s="35">
        <v>1.4500000000000001E-2</v>
      </c>
      <c r="K21" s="51">
        <f t="shared" si="0"/>
        <v>8.7000000000000008E-2</v>
      </c>
      <c r="L21" s="17">
        <f t="shared" si="1"/>
        <v>3000</v>
      </c>
      <c r="M21" s="46" t="s">
        <v>46</v>
      </c>
      <c r="N21" s="52"/>
      <c r="O21" s="53"/>
      <c r="P21" s="18"/>
      <c r="Q21" s="54"/>
      <c r="R21" s="12"/>
      <c r="S21" s="15"/>
      <c r="T21" s="12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20"/>
      <c r="AMJ21" s="20"/>
    </row>
    <row r="22" spans="1:1024" ht="14.25">
      <c r="A22" s="22" t="s">
        <v>39</v>
      </c>
      <c r="B22" s="29" t="s">
        <v>79</v>
      </c>
      <c r="C22" s="30" t="s">
        <v>80</v>
      </c>
      <c r="D22" s="30" t="s">
        <v>42</v>
      </c>
      <c r="E22" s="31">
        <v>50579404</v>
      </c>
      <c r="F22" s="32" t="s">
        <v>37</v>
      </c>
      <c r="G22" s="33" t="s">
        <v>81</v>
      </c>
      <c r="H22" s="34">
        <v>1</v>
      </c>
      <c r="I22" s="30" t="s">
        <v>21</v>
      </c>
      <c r="J22" s="35">
        <v>6.2E-2</v>
      </c>
      <c r="K22" s="51">
        <f t="shared" si="0"/>
        <v>6.2E-2</v>
      </c>
      <c r="L22" s="17">
        <f t="shared" si="1"/>
        <v>500</v>
      </c>
      <c r="M22" s="46" t="s">
        <v>46</v>
      </c>
      <c r="N22" s="52"/>
      <c r="O22" s="53"/>
      <c r="P22" s="18"/>
      <c r="Q22" s="54"/>
      <c r="R22" s="12"/>
      <c r="S22" s="15"/>
      <c r="T22" s="12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20"/>
      <c r="AMJ22" s="20"/>
    </row>
    <row r="23" spans="1:1024" ht="14.25">
      <c r="A23" s="22" t="s">
        <v>39</v>
      </c>
      <c r="B23" s="30" t="s">
        <v>82</v>
      </c>
      <c r="C23" s="30" t="s">
        <v>83</v>
      </c>
      <c r="D23" s="30"/>
      <c r="E23" s="31" t="s">
        <v>84</v>
      </c>
      <c r="F23" s="32" t="s">
        <v>44</v>
      </c>
      <c r="G23" s="33" t="s">
        <v>85</v>
      </c>
      <c r="H23" s="34">
        <v>1</v>
      </c>
      <c r="I23" s="30" t="s">
        <v>21</v>
      </c>
      <c r="J23" s="35">
        <v>5.2499999999999998E-2</v>
      </c>
      <c r="K23" s="51">
        <f t="shared" si="0"/>
        <v>5.2499999999999998E-2</v>
      </c>
      <c r="L23" s="17">
        <f t="shared" si="1"/>
        <v>500</v>
      </c>
      <c r="M23" s="46" t="s">
        <v>46</v>
      </c>
      <c r="N23" s="52"/>
      <c r="O23" s="53"/>
      <c r="P23" s="18"/>
      <c r="Q23" s="54"/>
      <c r="R23" s="12"/>
      <c r="S23" s="15"/>
      <c r="T23" s="12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20"/>
      <c r="AMJ23" s="20"/>
    </row>
    <row r="24" spans="1:1024" ht="14.25">
      <c r="A24" t="s">
        <v>86</v>
      </c>
      <c r="B24" s="20" t="s">
        <v>101</v>
      </c>
      <c r="C24" s="20" t="s">
        <v>102</v>
      </c>
      <c r="F24" t="s">
        <v>89</v>
      </c>
      <c r="H24" s="9">
        <v>1</v>
      </c>
      <c r="I24" t="s">
        <v>21</v>
      </c>
      <c r="J24" s="59">
        <v>0.41014</v>
      </c>
      <c r="K24" s="51">
        <f t="shared" si="0"/>
        <v>0.41014</v>
      </c>
      <c r="L24" s="17">
        <f t="shared" si="1"/>
        <v>500</v>
      </c>
      <c r="M24" s="52" t="s">
        <v>90</v>
      </c>
      <c r="P24" s="61" t="s">
        <v>91</v>
      </c>
    </row>
    <row r="25" spans="1:1024" ht="14.25">
      <c r="A25" t="s">
        <v>86</v>
      </c>
      <c r="B25" t="s">
        <v>92</v>
      </c>
      <c r="C25" s="20" t="s">
        <v>93</v>
      </c>
      <c r="F25" t="s">
        <v>94</v>
      </c>
      <c r="G25" t="s">
        <v>95</v>
      </c>
      <c r="H25" s="9">
        <v>2</v>
      </c>
      <c r="I25" t="s">
        <v>21</v>
      </c>
      <c r="J25" s="62">
        <v>4.1000000000000002E-2</v>
      </c>
      <c r="K25" s="60">
        <f t="shared" si="0"/>
        <v>8.2000000000000003E-2</v>
      </c>
      <c r="L25" s="17">
        <f t="shared" si="1"/>
        <v>1000</v>
      </c>
      <c r="P25" s="61" t="s">
        <v>96</v>
      </c>
    </row>
    <row r="26" spans="1:1024" ht="14.25">
      <c r="H26" s="9"/>
    </row>
    <row r="27" spans="1:1024" ht="14.25">
      <c r="H27" s="9"/>
    </row>
    <row r="28" spans="1:1024" ht="14.25">
      <c r="H28" s="9"/>
    </row>
    <row r="29" spans="1:1024" ht="14.25">
      <c r="H29" s="9"/>
    </row>
    <row r="30" spans="1:1024" ht="14.25">
      <c r="H30" s="9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workbookViewId="0"/>
  </sheetViews>
  <sheetFormatPr defaultRowHeight="12.75" outlineLevelRow="1"/>
  <cols>
    <col min="1" max="1" width="11.875" customWidth="1"/>
    <col min="2" max="2" width="11" customWidth="1"/>
    <col min="3" max="3" width="72.375" customWidth="1"/>
    <col min="4" max="4" width="13.75" customWidth="1"/>
    <col min="5" max="5" width="13.875" customWidth="1"/>
    <col min="6" max="6" width="13.125" customWidth="1"/>
    <col min="7" max="7" width="12.375" customWidth="1"/>
    <col min="8" max="8" width="6.875" customWidth="1"/>
    <col min="9" max="9" width="6.5" customWidth="1"/>
    <col min="10" max="11" width="10.625" style="10" customWidth="1"/>
    <col min="12" max="12" width="10.625" customWidth="1"/>
    <col min="13" max="13" width="13.75" customWidth="1"/>
    <col min="14" max="15" width="10.625" style="10" customWidth="1"/>
    <col min="16" max="16" width="50" style="10" customWidth="1"/>
    <col min="17" max="1024" width="10.625" customWidth="1"/>
  </cols>
  <sheetData>
    <row r="1" spans="1:102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5" t="s">
        <v>13</v>
      </c>
      <c r="O1" s="6" t="s">
        <v>14</v>
      </c>
      <c r="P1" s="7" t="s">
        <v>15</v>
      </c>
    </row>
    <row r="2" spans="1:1024" ht="15">
      <c r="C2" s="63" t="s">
        <v>103</v>
      </c>
      <c r="H2" s="9"/>
      <c r="K2" s="11">
        <f>SUM(K3:K31)</f>
        <v>24.546710935520004</v>
      </c>
    </row>
    <row r="3" spans="1:1024" ht="14.25">
      <c r="A3" s="12" t="s">
        <v>17</v>
      </c>
      <c r="B3" s="13" t="s">
        <v>104</v>
      </c>
      <c r="C3" s="13" t="s">
        <v>105</v>
      </c>
      <c r="D3" s="14" t="s">
        <v>20</v>
      </c>
      <c r="E3" s="13" t="s">
        <v>104</v>
      </c>
      <c r="H3" s="15">
        <v>1</v>
      </c>
      <c r="I3" s="14" t="s">
        <v>21</v>
      </c>
      <c r="J3" s="16">
        <v>23</v>
      </c>
      <c r="K3" s="16">
        <f>SUM(J3*H3)</f>
        <v>23</v>
      </c>
      <c r="L3" s="17">
        <f>H3*500</f>
        <v>500</v>
      </c>
      <c r="M3" s="17" t="s">
        <v>22</v>
      </c>
      <c r="N3" s="17"/>
      <c r="O3" s="18"/>
      <c r="P3" s="19" t="s">
        <v>23</v>
      </c>
      <c r="Q3" s="17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20"/>
      <c r="AMH3" s="20"/>
      <c r="AMI3" s="20"/>
      <c r="AMJ3" s="20"/>
    </row>
    <row r="4" spans="1:1024" ht="14.25" outlineLevel="1">
      <c r="A4" s="12"/>
      <c r="B4" s="13"/>
      <c r="C4" s="21" t="s">
        <v>24</v>
      </c>
      <c r="D4" s="14"/>
      <c r="E4" s="13"/>
      <c r="H4" s="15"/>
      <c r="I4" s="14"/>
      <c r="J4" s="16"/>
      <c r="K4" s="16"/>
      <c r="L4" s="17"/>
      <c r="M4" s="17"/>
      <c r="N4" s="17"/>
      <c r="O4" s="18"/>
      <c r="P4" s="19"/>
      <c r="Q4" s="17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20"/>
      <c r="AMH4" s="20"/>
      <c r="AMI4" s="20"/>
      <c r="AMJ4" s="20"/>
    </row>
    <row r="5" spans="1:1024" ht="14.25" outlineLevel="1">
      <c r="A5" s="12"/>
      <c r="B5" s="13"/>
      <c r="C5" s="21" t="s">
        <v>25</v>
      </c>
      <c r="D5" s="14"/>
      <c r="E5" s="13"/>
      <c r="H5" s="15"/>
      <c r="I5" s="14"/>
      <c r="J5" s="16"/>
      <c r="K5" s="16"/>
      <c r="L5" s="17"/>
      <c r="M5" s="17"/>
      <c r="N5" s="17"/>
      <c r="O5" s="18"/>
      <c r="P5" s="19"/>
      <c r="Q5" s="17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20"/>
      <c r="AMH5" s="20"/>
      <c r="AMI5" s="20"/>
      <c r="AMJ5" s="20"/>
    </row>
    <row r="6" spans="1:1024" ht="14.25" outlineLevel="1">
      <c r="A6" s="12"/>
      <c r="B6" s="13"/>
      <c r="C6" s="21" t="s">
        <v>106</v>
      </c>
      <c r="D6" s="14"/>
      <c r="E6" s="13"/>
      <c r="H6" s="15"/>
      <c r="I6" s="14"/>
      <c r="J6" s="16"/>
      <c r="K6" s="16"/>
      <c r="L6" s="17"/>
      <c r="M6" s="17"/>
      <c r="N6" s="17"/>
      <c r="O6" s="18"/>
      <c r="P6" s="19"/>
      <c r="Q6" s="17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20"/>
      <c r="AMH6" s="20"/>
      <c r="AMI6" s="20"/>
      <c r="AMJ6" s="20"/>
    </row>
    <row r="7" spans="1:1024" ht="14.25" outlineLevel="1">
      <c r="A7" s="12"/>
      <c r="B7" s="13"/>
      <c r="C7" s="21" t="s">
        <v>27</v>
      </c>
      <c r="D7" s="14"/>
      <c r="E7" s="13"/>
      <c r="H7" s="15"/>
      <c r="I7" s="14"/>
      <c r="J7" s="16"/>
      <c r="K7" s="16"/>
      <c r="L7" s="17"/>
      <c r="M7" s="17"/>
      <c r="N7" s="17"/>
      <c r="O7" s="18"/>
      <c r="P7" s="19"/>
      <c r="Q7" s="17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20"/>
      <c r="AMH7" s="20"/>
      <c r="AMI7" s="20"/>
      <c r="AMJ7" s="20"/>
    </row>
    <row r="8" spans="1:1024" ht="14.25" outlineLevel="1">
      <c r="A8" s="12"/>
      <c r="B8" s="13"/>
      <c r="C8" s="21" t="s">
        <v>28</v>
      </c>
      <c r="D8" s="14"/>
      <c r="E8" s="13"/>
      <c r="H8" s="15"/>
      <c r="I8" s="14"/>
      <c r="J8" s="16"/>
      <c r="K8" s="16"/>
      <c r="L8" s="17"/>
      <c r="M8" s="17"/>
      <c r="N8" s="17"/>
      <c r="O8" s="18"/>
      <c r="P8" s="19"/>
      <c r="Q8" s="17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20"/>
      <c r="AMH8" s="20"/>
      <c r="AMI8" s="20"/>
      <c r="AMJ8" s="20"/>
    </row>
    <row r="9" spans="1:1024" ht="14.25" outlineLevel="1">
      <c r="A9" s="12"/>
      <c r="B9" s="13"/>
      <c r="C9" s="21" t="s">
        <v>29</v>
      </c>
      <c r="D9" s="14"/>
      <c r="E9" s="13"/>
      <c r="H9" s="15"/>
      <c r="I9" s="14"/>
      <c r="J9" s="16"/>
      <c r="K9" s="16"/>
      <c r="L9" s="17"/>
      <c r="M9" s="17"/>
      <c r="N9" s="17"/>
      <c r="O9" s="18"/>
      <c r="P9" s="19"/>
      <c r="Q9" s="17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20"/>
      <c r="AMH9" s="20"/>
      <c r="AMI9" s="20"/>
      <c r="AMJ9" s="20"/>
    </row>
    <row r="10" spans="1:1024" ht="14.25" outlineLevel="1">
      <c r="A10" s="12"/>
      <c r="B10" s="13"/>
      <c r="C10" s="21" t="s">
        <v>30</v>
      </c>
      <c r="D10" s="14"/>
      <c r="E10" s="13"/>
      <c r="H10" s="15"/>
      <c r="I10" s="14"/>
      <c r="J10" s="16"/>
      <c r="K10" s="16"/>
      <c r="L10" s="17"/>
      <c r="M10" s="17"/>
      <c r="N10" s="17"/>
      <c r="O10" s="18"/>
      <c r="P10" s="19"/>
      <c r="Q10" s="1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20"/>
      <c r="AMH10" s="20"/>
      <c r="AMI10" s="20"/>
      <c r="AMJ10" s="20"/>
    </row>
    <row r="11" spans="1:1024" ht="14.25" outlineLevel="1">
      <c r="A11" s="12"/>
      <c r="B11" s="13"/>
      <c r="C11" s="21" t="s">
        <v>31</v>
      </c>
      <c r="D11" s="14"/>
      <c r="E11" s="64"/>
      <c r="H11" s="15"/>
      <c r="I11" s="14"/>
      <c r="J11" s="16"/>
      <c r="K11" s="16"/>
      <c r="L11" s="17"/>
      <c r="M11" s="17"/>
      <c r="N11" s="17"/>
      <c r="O11" s="18"/>
      <c r="P11" s="19"/>
      <c r="Q11" s="17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20"/>
      <c r="AMH11" s="20"/>
      <c r="AMI11" s="20"/>
      <c r="AMJ11" s="20"/>
    </row>
    <row r="12" spans="1:1024" ht="14.25" outlineLevel="1">
      <c r="A12" s="12"/>
      <c r="B12" s="13"/>
      <c r="C12" s="21" t="s">
        <v>32</v>
      </c>
      <c r="D12" s="14"/>
      <c r="E12" s="13"/>
      <c r="H12" s="15"/>
      <c r="I12" s="14"/>
      <c r="J12" s="16"/>
      <c r="K12" s="16"/>
      <c r="L12" s="17"/>
      <c r="M12" s="17"/>
      <c r="N12" s="17"/>
      <c r="O12" s="18"/>
      <c r="P12" s="19"/>
      <c r="Q12" s="1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20"/>
      <c r="AMH12" s="20"/>
      <c r="AMI12" s="20"/>
      <c r="AMJ12" s="20"/>
    </row>
    <row r="13" spans="1:1024" ht="14.25" outlineLevel="1">
      <c r="A13" s="12"/>
      <c r="B13" s="13"/>
      <c r="C13" s="21" t="s">
        <v>33</v>
      </c>
      <c r="D13" s="14"/>
      <c r="E13" s="13"/>
      <c r="H13" s="15"/>
      <c r="I13" s="14"/>
      <c r="J13" s="16"/>
      <c r="K13" s="16"/>
      <c r="L13" s="17"/>
      <c r="M13" s="17"/>
      <c r="N13" s="17"/>
      <c r="O13" s="18"/>
      <c r="P13" s="19"/>
      <c r="Q13" s="1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20"/>
      <c r="AMH13" s="20"/>
      <c r="AMI13" s="20"/>
      <c r="AMJ13" s="20"/>
    </row>
    <row r="14" spans="1:1024" ht="14.25">
      <c r="A14" s="12" t="s">
        <v>34</v>
      </c>
      <c r="B14" s="22" t="s">
        <v>35</v>
      </c>
      <c r="C14" s="12" t="s">
        <v>36</v>
      </c>
      <c r="E14" s="23"/>
      <c r="F14" s="23" t="s">
        <v>37</v>
      </c>
      <c r="H14" s="24">
        <v>1</v>
      </c>
      <c r="I14" s="12" t="s">
        <v>21</v>
      </c>
      <c r="J14" s="25">
        <v>8.8200000000000001E-2</v>
      </c>
      <c r="K14" s="26">
        <f t="shared" ref="K14:K25" si="0">SUM(J14*H14)</f>
        <v>8.8200000000000001E-2</v>
      </c>
      <c r="L14" s="17">
        <f t="shared" ref="L14:L25" si="1">H14*500</f>
        <v>500</v>
      </c>
      <c r="M14" s="27" t="s">
        <v>38</v>
      </c>
      <c r="N14" s="20"/>
      <c r="O14" s="20"/>
      <c r="P14" s="27"/>
      <c r="Q14" s="2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20"/>
    </row>
    <row r="15" spans="1:1024" ht="14.25">
      <c r="A15" s="28" t="s">
        <v>39</v>
      </c>
      <c r="B15" s="29" t="s">
        <v>40</v>
      </c>
      <c r="C15" s="30" t="s">
        <v>41</v>
      </c>
      <c r="D15" s="30" t="s">
        <v>42</v>
      </c>
      <c r="E15" s="31" t="s">
        <v>43</v>
      </c>
      <c r="F15" s="32" t="s">
        <v>44</v>
      </c>
      <c r="G15" s="33" t="s">
        <v>45</v>
      </c>
      <c r="H15" s="34">
        <v>1</v>
      </c>
      <c r="I15" s="30" t="s">
        <v>21</v>
      </c>
      <c r="J15" s="35">
        <v>0.11600000000000001</v>
      </c>
      <c r="K15" s="26">
        <f t="shared" si="0"/>
        <v>0.11600000000000001</v>
      </c>
      <c r="L15" s="17">
        <f t="shared" si="1"/>
        <v>500</v>
      </c>
      <c r="M15" s="17" t="s">
        <v>46</v>
      </c>
      <c r="N15" s="20"/>
      <c r="O15"/>
      <c r="P15" s="36">
        <f>SUM(J15*L15)</f>
        <v>58</v>
      </c>
      <c r="Q15" s="37"/>
      <c r="R15" s="38"/>
      <c r="S15" s="39"/>
      <c r="T15" s="40"/>
      <c r="U15" s="40"/>
      <c r="V15" s="40"/>
      <c r="W15" s="40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41"/>
      <c r="AMI15" s="20"/>
      <c r="AMJ15" s="20"/>
    </row>
    <row r="16" spans="1:1024" ht="14.25">
      <c r="A16" s="14" t="s">
        <v>39</v>
      </c>
      <c r="B16" s="22" t="s">
        <v>47</v>
      </c>
      <c r="C16" s="22" t="s">
        <v>48</v>
      </c>
      <c r="D16" s="22" t="s">
        <v>42</v>
      </c>
      <c r="E16" s="42" t="s">
        <v>49</v>
      </c>
      <c r="F16" s="22" t="s">
        <v>50</v>
      </c>
      <c r="G16" s="43" t="s">
        <v>51</v>
      </c>
      <c r="H16" s="44">
        <v>4</v>
      </c>
      <c r="I16" s="22" t="s">
        <v>21</v>
      </c>
      <c r="J16" s="45">
        <v>4.8000000000000001E-2</v>
      </c>
      <c r="K16" s="26">
        <f t="shared" si="0"/>
        <v>0.192</v>
      </c>
      <c r="L16" s="17">
        <f t="shared" si="1"/>
        <v>2000</v>
      </c>
      <c r="M16" s="46" t="s">
        <v>46</v>
      </c>
      <c r="N16" s="37"/>
      <c r="O16" s="37"/>
      <c r="P16" s="37"/>
      <c r="Q16" s="47"/>
      <c r="R16" s="48"/>
      <c r="S16" s="39"/>
      <c r="T16" s="40"/>
      <c r="U16" s="40"/>
      <c r="V16" s="40"/>
      <c r="W16" s="40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41"/>
      <c r="AMI16" s="20"/>
      <c r="AMJ16" s="20"/>
    </row>
    <row r="17" spans="1:1024" ht="14.25">
      <c r="A17" s="22" t="s">
        <v>52</v>
      </c>
      <c r="B17" s="22" t="s">
        <v>53</v>
      </c>
      <c r="C17" s="49" t="s">
        <v>54</v>
      </c>
      <c r="E17" s="23"/>
      <c r="F17" s="23" t="s">
        <v>55</v>
      </c>
      <c r="H17" s="24">
        <v>5.0000000000000001E-3</v>
      </c>
      <c r="I17" s="12" t="s">
        <v>56</v>
      </c>
      <c r="J17" s="25">
        <v>6.25</v>
      </c>
      <c r="K17" s="26">
        <f t="shared" si="0"/>
        <v>3.125E-2</v>
      </c>
      <c r="L17" s="17">
        <f t="shared" si="1"/>
        <v>2.5</v>
      </c>
      <c r="M17" s="27" t="s">
        <v>57</v>
      </c>
      <c r="N17" s="20"/>
      <c r="O17" s="20"/>
      <c r="P17" s="27"/>
      <c r="Q17" s="27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20"/>
    </row>
    <row r="18" spans="1:1024" ht="14.25">
      <c r="A18" s="22" t="s">
        <v>52</v>
      </c>
      <c r="B18" s="50" t="s">
        <v>58</v>
      </c>
      <c r="C18" s="49" t="s">
        <v>59</v>
      </c>
      <c r="F18" s="50" t="s">
        <v>60</v>
      </c>
      <c r="G18" s="43" t="s">
        <v>61</v>
      </c>
      <c r="H18" s="44">
        <v>0.5</v>
      </c>
      <c r="I18" s="22" t="s">
        <v>62</v>
      </c>
      <c r="J18" s="25">
        <f>41.74/628</f>
        <v>6.6464968152866247E-2</v>
      </c>
      <c r="K18" s="51">
        <f t="shared" si="0"/>
        <v>3.3232484076433123E-2</v>
      </c>
      <c r="L18" s="17">
        <f t="shared" si="1"/>
        <v>250</v>
      </c>
      <c r="M18" s="46" t="s">
        <v>63</v>
      </c>
      <c r="N18" s="52"/>
      <c r="O18" s="53"/>
      <c r="P18" s="18"/>
      <c r="Q18" s="54"/>
      <c r="R18" s="12"/>
      <c r="S18" s="15"/>
      <c r="T18" s="1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20"/>
      <c r="AMJ18" s="20"/>
    </row>
    <row r="19" spans="1:1024" ht="14.25">
      <c r="A19" s="22" t="s">
        <v>39</v>
      </c>
      <c r="B19" s="55" t="s">
        <v>64</v>
      </c>
      <c r="C19" s="32" t="s">
        <v>65</v>
      </c>
      <c r="D19" s="30"/>
      <c r="E19" s="31" t="s">
        <v>66</v>
      </c>
      <c r="F19" s="30" t="s">
        <v>67</v>
      </c>
      <c r="G19" s="31" t="s">
        <v>66</v>
      </c>
      <c r="H19" s="34">
        <v>2600</v>
      </c>
      <c r="I19" s="30" t="s">
        <v>68</v>
      </c>
      <c r="J19" s="56">
        <f>23/304800</f>
        <v>7.5459317585301831E-5</v>
      </c>
      <c r="K19" s="51">
        <f t="shared" si="0"/>
        <v>0.19619422572178477</v>
      </c>
      <c r="L19" s="17">
        <f t="shared" si="1"/>
        <v>1300000</v>
      </c>
      <c r="M19" s="57" t="s">
        <v>69</v>
      </c>
      <c r="N19" s="58">
        <v>42200</v>
      </c>
      <c r="O19" s="58">
        <v>42205</v>
      </c>
      <c r="P19" s="52"/>
      <c r="Q19" s="54"/>
      <c r="R19" s="12"/>
      <c r="S19" s="15"/>
      <c r="T19" s="12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20"/>
      <c r="AMJ19" s="20"/>
    </row>
    <row r="20" spans="1:1024" ht="14.25">
      <c r="A20" s="22" t="s">
        <v>39</v>
      </c>
      <c r="B20" s="55" t="s">
        <v>70</v>
      </c>
      <c r="C20" s="32" t="s">
        <v>71</v>
      </c>
      <c r="D20" s="30"/>
      <c r="E20" s="31" t="s">
        <v>72</v>
      </c>
      <c r="F20" s="30" t="s">
        <v>67</v>
      </c>
      <c r="G20" s="31" t="s">
        <v>72</v>
      </c>
      <c r="H20" s="34">
        <v>2600</v>
      </c>
      <c r="I20" s="30" t="s">
        <v>68</v>
      </c>
      <c r="J20" s="35">
        <f>23/304800</f>
        <v>7.5459317585301831E-5</v>
      </c>
      <c r="K20" s="51">
        <f t="shared" si="0"/>
        <v>0.19619422572178477</v>
      </c>
      <c r="L20" s="17">
        <f t="shared" si="1"/>
        <v>1300000</v>
      </c>
      <c r="M20" s="57" t="s">
        <v>69</v>
      </c>
      <c r="N20" s="58">
        <v>42200</v>
      </c>
      <c r="O20" s="58">
        <v>42205</v>
      </c>
      <c r="P20" s="52"/>
      <c r="Q20" s="54"/>
      <c r="R20" s="12"/>
      <c r="S20" s="15"/>
      <c r="T20" s="12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20"/>
      <c r="AMJ20" s="20"/>
    </row>
    <row r="21" spans="1:1024" ht="14.25">
      <c r="A21" s="22" t="s">
        <v>39</v>
      </c>
      <c r="B21" s="20" t="s">
        <v>73</v>
      </c>
      <c r="C21" s="20" t="s">
        <v>74</v>
      </c>
      <c r="D21" s="30" t="s">
        <v>75</v>
      </c>
      <c r="E21" s="31" t="s">
        <v>76</v>
      </c>
      <c r="F21" s="30" t="s">
        <v>77</v>
      </c>
      <c r="G21" s="33" t="s">
        <v>78</v>
      </c>
      <c r="H21" s="34">
        <v>6</v>
      </c>
      <c r="I21" s="30" t="s">
        <v>21</v>
      </c>
      <c r="J21" s="35">
        <v>1.4500000000000001E-2</v>
      </c>
      <c r="K21" s="51">
        <f t="shared" si="0"/>
        <v>8.7000000000000008E-2</v>
      </c>
      <c r="L21" s="17">
        <f t="shared" si="1"/>
        <v>3000</v>
      </c>
      <c r="M21" s="46" t="s">
        <v>46</v>
      </c>
      <c r="N21" s="52"/>
      <c r="O21" s="53"/>
      <c r="P21" s="18"/>
      <c r="Q21" s="54"/>
      <c r="R21" s="12"/>
      <c r="S21" s="15"/>
      <c r="T21" s="12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20"/>
      <c r="AMJ21" s="20"/>
    </row>
    <row r="22" spans="1:1024" ht="14.25">
      <c r="A22" s="22" t="s">
        <v>39</v>
      </c>
      <c r="B22" s="29" t="s">
        <v>79</v>
      </c>
      <c r="C22" s="30" t="s">
        <v>80</v>
      </c>
      <c r="D22" s="30" t="s">
        <v>42</v>
      </c>
      <c r="E22" s="31">
        <v>50579404</v>
      </c>
      <c r="F22" s="32" t="s">
        <v>37</v>
      </c>
      <c r="G22" s="33" t="s">
        <v>81</v>
      </c>
      <c r="H22" s="34">
        <v>1</v>
      </c>
      <c r="I22" s="30" t="s">
        <v>21</v>
      </c>
      <c r="J22" s="35">
        <v>6.2E-2</v>
      </c>
      <c r="K22" s="51">
        <f t="shared" si="0"/>
        <v>6.2E-2</v>
      </c>
      <c r="L22" s="17">
        <f t="shared" si="1"/>
        <v>500</v>
      </c>
      <c r="M22" s="46" t="s">
        <v>46</v>
      </c>
      <c r="N22" s="52"/>
      <c r="O22" s="53"/>
      <c r="P22" s="18"/>
      <c r="Q22" s="54"/>
      <c r="R22" s="12"/>
      <c r="S22" s="15"/>
      <c r="T22" s="12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20"/>
      <c r="AMJ22" s="20"/>
    </row>
    <row r="23" spans="1:1024" ht="14.25">
      <c r="A23" s="22" t="s">
        <v>39</v>
      </c>
      <c r="B23" s="30" t="s">
        <v>82</v>
      </c>
      <c r="C23" s="30" t="s">
        <v>83</v>
      </c>
      <c r="D23" s="30"/>
      <c r="E23" s="31" t="s">
        <v>84</v>
      </c>
      <c r="F23" s="32" t="s">
        <v>44</v>
      </c>
      <c r="G23" s="33" t="s">
        <v>85</v>
      </c>
      <c r="H23" s="34">
        <v>1</v>
      </c>
      <c r="I23" s="30" t="s">
        <v>21</v>
      </c>
      <c r="J23" s="35">
        <v>5.2499999999999998E-2</v>
      </c>
      <c r="K23" s="51">
        <f t="shared" si="0"/>
        <v>5.2499999999999998E-2</v>
      </c>
      <c r="L23" s="17">
        <f t="shared" si="1"/>
        <v>500</v>
      </c>
      <c r="M23" s="46" t="s">
        <v>46</v>
      </c>
      <c r="N23" s="52"/>
      <c r="O23" s="53"/>
      <c r="P23" s="18"/>
      <c r="Q23" s="54"/>
      <c r="R23" s="12"/>
      <c r="S23" s="15"/>
      <c r="T23" s="12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20"/>
      <c r="AMJ23" s="20"/>
    </row>
    <row r="24" spans="1:1024" ht="14.25">
      <c r="A24" t="s">
        <v>86</v>
      </c>
      <c r="B24" s="20" t="s">
        <v>107</v>
      </c>
      <c r="C24" s="20" t="s">
        <v>108</v>
      </c>
      <c r="F24" t="s">
        <v>89</v>
      </c>
      <c r="H24" s="9">
        <v>1</v>
      </c>
      <c r="I24" t="s">
        <v>21</v>
      </c>
      <c r="J24" s="59">
        <v>0.41014</v>
      </c>
      <c r="K24" s="60">
        <f t="shared" si="0"/>
        <v>0.41014</v>
      </c>
      <c r="L24" s="17">
        <f t="shared" si="1"/>
        <v>500</v>
      </c>
      <c r="M24" s="52" t="s">
        <v>90</v>
      </c>
      <c r="P24" s="61" t="s">
        <v>91</v>
      </c>
    </row>
    <row r="25" spans="1:1024" ht="14.25">
      <c r="A25" t="s">
        <v>86</v>
      </c>
      <c r="B25" t="s">
        <v>92</v>
      </c>
      <c r="C25" s="20" t="s">
        <v>93</v>
      </c>
      <c r="F25" t="s">
        <v>94</v>
      </c>
      <c r="G25" t="s">
        <v>95</v>
      </c>
      <c r="H25" s="9">
        <v>2</v>
      </c>
      <c r="I25" t="s">
        <v>21</v>
      </c>
      <c r="J25" s="62">
        <v>4.1000000000000002E-2</v>
      </c>
      <c r="K25" s="60">
        <f t="shared" si="0"/>
        <v>8.2000000000000003E-2</v>
      </c>
      <c r="L25" s="17">
        <f t="shared" si="1"/>
        <v>1000</v>
      </c>
      <c r="P25" s="61" t="s">
        <v>96</v>
      </c>
    </row>
    <row r="26" spans="1:1024" ht="14.25">
      <c r="H26" s="9"/>
    </row>
    <row r="27" spans="1:1024" ht="14.25">
      <c r="H27" s="9"/>
    </row>
    <row r="28" spans="1:1024" ht="14.25">
      <c r="H28" s="9"/>
    </row>
    <row r="29" spans="1:1024" ht="14.25">
      <c r="H29" s="9"/>
    </row>
    <row r="30" spans="1:1024" ht="14.25">
      <c r="H30" s="9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workbookViewId="0"/>
  </sheetViews>
  <sheetFormatPr defaultRowHeight="12.75" outlineLevelRow="1"/>
  <cols>
    <col min="1" max="1" width="11.875" customWidth="1"/>
    <col min="2" max="2" width="11" customWidth="1"/>
    <col min="3" max="3" width="72.375" customWidth="1"/>
    <col min="4" max="4" width="13.75" customWidth="1"/>
    <col min="5" max="5" width="13.875" customWidth="1"/>
    <col min="6" max="6" width="13.125" customWidth="1"/>
    <col min="7" max="7" width="12.375" customWidth="1"/>
    <col min="8" max="8" width="6.875" customWidth="1"/>
    <col min="9" max="9" width="6.5" customWidth="1"/>
    <col min="10" max="11" width="10.625" style="10" customWidth="1"/>
    <col min="12" max="12" width="10.625" customWidth="1"/>
    <col min="13" max="13" width="13.75" customWidth="1"/>
    <col min="14" max="15" width="10.625" style="10" customWidth="1"/>
    <col min="16" max="16" width="50" style="10" customWidth="1"/>
    <col min="17" max="1024" width="10.625" customWidth="1"/>
  </cols>
  <sheetData>
    <row r="1" spans="1:102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5" t="s">
        <v>13</v>
      </c>
      <c r="O1" s="6" t="s">
        <v>14</v>
      </c>
      <c r="P1" s="7" t="s">
        <v>15</v>
      </c>
    </row>
    <row r="2" spans="1:1024" ht="15">
      <c r="C2" s="63" t="s">
        <v>109</v>
      </c>
      <c r="H2" s="9"/>
      <c r="K2" s="11">
        <f>SUM(K3:K31)</f>
        <v>24.136570935520005</v>
      </c>
    </row>
    <row r="3" spans="1:1024" ht="14.25">
      <c r="A3" s="12" t="s">
        <v>17</v>
      </c>
      <c r="B3" s="65"/>
      <c r="C3" s="13" t="s">
        <v>110</v>
      </c>
      <c r="D3" s="14" t="s">
        <v>20</v>
      </c>
      <c r="E3" s="65"/>
      <c r="H3" s="15">
        <v>1</v>
      </c>
      <c r="I3" s="14" t="s">
        <v>21</v>
      </c>
      <c r="J3" s="16">
        <v>23</v>
      </c>
      <c r="K3" s="16">
        <f>SUM(J3*H3)</f>
        <v>23</v>
      </c>
      <c r="L3" s="17">
        <f>H3*500</f>
        <v>500</v>
      </c>
      <c r="M3" s="17" t="s">
        <v>22</v>
      </c>
      <c r="N3" s="17"/>
      <c r="O3" s="18"/>
      <c r="P3" s="19" t="s">
        <v>23</v>
      </c>
      <c r="Q3" s="17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20"/>
      <c r="AMH3" s="20"/>
      <c r="AMI3" s="20"/>
      <c r="AMJ3" s="20"/>
    </row>
    <row r="4" spans="1:1024" ht="14.25" outlineLevel="1">
      <c r="A4" s="12"/>
      <c r="B4" s="13"/>
      <c r="C4" s="21" t="s">
        <v>24</v>
      </c>
      <c r="D4" s="14"/>
      <c r="E4" s="13"/>
      <c r="H4" s="15"/>
      <c r="I4" s="14"/>
      <c r="J4" s="16"/>
      <c r="K4" s="16"/>
      <c r="L4" s="17"/>
      <c r="M4" s="17"/>
      <c r="N4" s="17"/>
      <c r="O4" s="18"/>
      <c r="P4" s="19"/>
      <c r="Q4" s="17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20"/>
      <c r="AMH4" s="20"/>
      <c r="AMI4" s="20"/>
      <c r="AMJ4" s="20"/>
    </row>
    <row r="5" spans="1:1024" ht="14.25" outlineLevel="1">
      <c r="A5" s="12"/>
      <c r="B5" s="13"/>
      <c r="C5" s="21" t="s">
        <v>25</v>
      </c>
      <c r="D5" s="14"/>
      <c r="E5" s="13"/>
      <c r="H5" s="15"/>
      <c r="I5" s="14"/>
      <c r="J5" s="16"/>
      <c r="K5" s="16"/>
      <c r="L5" s="17"/>
      <c r="M5" s="17"/>
      <c r="N5" s="17"/>
      <c r="O5" s="18"/>
      <c r="P5" s="19"/>
      <c r="Q5" s="17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20"/>
      <c r="AMH5" s="20"/>
      <c r="AMI5" s="20"/>
      <c r="AMJ5" s="20"/>
    </row>
    <row r="6" spans="1:1024" ht="14.25" outlineLevel="1">
      <c r="A6" s="12"/>
      <c r="B6" s="13"/>
      <c r="C6" s="21" t="s">
        <v>111</v>
      </c>
      <c r="D6" s="14"/>
      <c r="E6" s="13"/>
      <c r="H6" s="15"/>
      <c r="I6" s="14"/>
      <c r="J6" s="16"/>
      <c r="K6" s="16"/>
      <c r="L6" s="17"/>
      <c r="M6" s="17"/>
      <c r="N6" s="17"/>
      <c r="O6" s="18"/>
      <c r="P6" s="19"/>
      <c r="Q6" s="17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20"/>
      <c r="AMH6" s="20"/>
      <c r="AMI6" s="20"/>
      <c r="AMJ6" s="20"/>
    </row>
    <row r="7" spans="1:1024" ht="14.25" outlineLevel="1">
      <c r="A7" s="12"/>
      <c r="B7" s="13"/>
      <c r="C7" s="21" t="s">
        <v>27</v>
      </c>
      <c r="D7" s="14"/>
      <c r="E7" s="13"/>
      <c r="H7" s="15"/>
      <c r="I7" s="14"/>
      <c r="J7" s="16"/>
      <c r="K7" s="16"/>
      <c r="L7" s="17"/>
      <c r="M7" s="17"/>
      <c r="N7" s="17"/>
      <c r="O7" s="18"/>
      <c r="P7" s="19"/>
      <c r="Q7" s="17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20"/>
      <c r="AMH7" s="20"/>
      <c r="AMI7" s="20"/>
      <c r="AMJ7" s="20"/>
    </row>
    <row r="8" spans="1:1024" ht="14.25" outlineLevel="1">
      <c r="A8" s="12"/>
      <c r="B8" s="13"/>
      <c r="C8" s="21" t="s">
        <v>28</v>
      </c>
      <c r="D8" s="14"/>
      <c r="E8" s="13"/>
      <c r="H8" s="15"/>
      <c r="I8" s="14"/>
      <c r="J8" s="16"/>
      <c r="K8" s="16"/>
      <c r="L8" s="17"/>
      <c r="M8" s="17"/>
      <c r="N8" s="17"/>
      <c r="O8" s="18"/>
      <c r="P8" s="19"/>
      <c r="Q8" s="17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20"/>
      <c r="AMH8" s="20"/>
      <c r="AMI8" s="20"/>
      <c r="AMJ8" s="20"/>
    </row>
    <row r="9" spans="1:1024" ht="14.25" outlineLevel="1">
      <c r="A9" s="12"/>
      <c r="B9" s="13"/>
      <c r="C9" s="21" t="s">
        <v>29</v>
      </c>
      <c r="D9" s="14"/>
      <c r="E9" s="13"/>
      <c r="H9" s="15"/>
      <c r="I9" s="14"/>
      <c r="J9" s="16"/>
      <c r="K9" s="16"/>
      <c r="L9" s="17"/>
      <c r="M9" s="17"/>
      <c r="N9" s="17"/>
      <c r="O9" s="18"/>
      <c r="P9" s="19"/>
      <c r="Q9" s="17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20"/>
      <c r="AMH9" s="20"/>
      <c r="AMI9" s="20"/>
      <c r="AMJ9" s="20"/>
    </row>
    <row r="10" spans="1:1024" ht="14.25" outlineLevel="1">
      <c r="A10" s="12"/>
      <c r="B10" s="13"/>
      <c r="C10" s="21" t="s">
        <v>30</v>
      </c>
      <c r="D10" s="14"/>
      <c r="E10" s="13"/>
      <c r="H10" s="15"/>
      <c r="I10" s="14"/>
      <c r="J10" s="16"/>
      <c r="K10" s="16"/>
      <c r="L10" s="17"/>
      <c r="M10" s="17"/>
      <c r="N10" s="17"/>
      <c r="O10" s="18"/>
      <c r="P10" s="19"/>
      <c r="Q10" s="1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20"/>
      <c r="AMH10" s="20"/>
      <c r="AMI10" s="20"/>
      <c r="AMJ10" s="20"/>
    </row>
    <row r="11" spans="1:1024" ht="14.25" outlineLevel="1">
      <c r="A11" s="12"/>
      <c r="B11" s="13"/>
      <c r="C11" s="21" t="s">
        <v>31</v>
      </c>
      <c r="D11" s="14"/>
      <c r="E11" s="13"/>
      <c r="H11" s="15"/>
      <c r="I11" s="14"/>
      <c r="J11" s="16"/>
      <c r="K11" s="16"/>
      <c r="L11" s="17"/>
      <c r="M11" s="17"/>
      <c r="N11" s="17"/>
      <c r="O11" s="18"/>
      <c r="P11" s="19"/>
      <c r="Q11" s="17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20"/>
      <c r="AMH11" s="20"/>
      <c r="AMI11" s="20"/>
      <c r="AMJ11" s="20"/>
    </row>
    <row r="12" spans="1:1024" ht="14.25" outlineLevel="1">
      <c r="A12" s="12"/>
      <c r="B12" s="13"/>
      <c r="C12" s="21" t="s">
        <v>32</v>
      </c>
      <c r="D12" s="14"/>
      <c r="E12" s="13"/>
      <c r="H12" s="15"/>
      <c r="I12" s="14"/>
      <c r="J12" s="16"/>
      <c r="K12" s="16"/>
      <c r="L12" s="17"/>
      <c r="M12" s="17"/>
      <c r="N12" s="17"/>
      <c r="O12" s="18"/>
      <c r="P12" s="19"/>
      <c r="Q12" s="1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20"/>
      <c r="AMH12" s="20"/>
      <c r="AMI12" s="20"/>
      <c r="AMJ12" s="20"/>
    </row>
    <row r="13" spans="1:1024" ht="14.25" outlineLevel="1">
      <c r="A13" s="12"/>
      <c r="B13" s="13"/>
      <c r="C13" s="21" t="s">
        <v>33</v>
      </c>
      <c r="D13" s="14"/>
      <c r="E13" s="13"/>
      <c r="H13" s="15"/>
      <c r="I13" s="14"/>
      <c r="J13" s="16"/>
      <c r="K13" s="16"/>
      <c r="L13" s="17"/>
      <c r="M13" s="17"/>
      <c r="N13" s="17"/>
      <c r="O13" s="18"/>
      <c r="P13" s="19"/>
      <c r="Q13" s="1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20"/>
      <c r="AMH13" s="20"/>
      <c r="AMI13" s="20"/>
      <c r="AMJ13" s="20"/>
    </row>
    <row r="14" spans="1:1024" ht="14.25">
      <c r="A14" s="12" t="s">
        <v>34</v>
      </c>
      <c r="B14" s="22" t="s">
        <v>35</v>
      </c>
      <c r="C14" s="12" t="s">
        <v>36</v>
      </c>
      <c r="E14" s="23"/>
      <c r="F14" s="23" t="s">
        <v>37</v>
      </c>
      <c r="H14" s="24">
        <v>1</v>
      </c>
      <c r="I14" s="12" t="s">
        <v>21</v>
      </c>
      <c r="J14" s="25">
        <v>8.8200000000000001E-2</v>
      </c>
      <c r="K14" s="26">
        <f t="shared" ref="K14:K25" si="0">SUM(J14*H14)</f>
        <v>8.8200000000000001E-2</v>
      </c>
      <c r="L14" s="17">
        <f t="shared" ref="L14:L25" si="1">H14*500</f>
        <v>500</v>
      </c>
      <c r="M14" s="27" t="s">
        <v>38</v>
      </c>
      <c r="N14" s="20"/>
      <c r="O14" s="20"/>
      <c r="P14" s="27"/>
      <c r="Q14" s="2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20"/>
    </row>
    <row r="15" spans="1:1024" ht="14.25">
      <c r="A15" s="28" t="s">
        <v>39</v>
      </c>
      <c r="B15" s="29" t="s">
        <v>40</v>
      </c>
      <c r="C15" s="30" t="s">
        <v>41</v>
      </c>
      <c r="D15" s="30" t="s">
        <v>42</v>
      </c>
      <c r="E15" s="31" t="s">
        <v>43</v>
      </c>
      <c r="F15" s="32" t="s">
        <v>44</v>
      </c>
      <c r="G15" s="33" t="s">
        <v>45</v>
      </c>
      <c r="H15" s="34">
        <v>1</v>
      </c>
      <c r="I15" s="30" t="s">
        <v>21</v>
      </c>
      <c r="J15" s="35">
        <v>0.11600000000000001</v>
      </c>
      <c r="K15" s="26">
        <f t="shared" si="0"/>
        <v>0.11600000000000001</v>
      </c>
      <c r="L15" s="17">
        <f t="shared" si="1"/>
        <v>500</v>
      </c>
      <c r="M15" s="17" t="s">
        <v>46</v>
      </c>
      <c r="N15" s="20"/>
      <c r="O15"/>
      <c r="P15" s="36">
        <f>SUM(J15*L15)</f>
        <v>58</v>
      </c>
      <c r="Q15" s="37"/>
      <c r="R15" s="38"/>
      <c r="S15" s="39"/>
      <c r="T15" s="40"/>
      <c r="U15" s="40"/>
      <c r="V15" s="40"/>
      <c r="W15" s="40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41"/>
      <c r="AMI15" s="20"/>
      <c r="AMJ15" s="20"/>
    </row>
    <row r="16" spans="1:1024" ht="14.25">
      <c r="A16" s="14" t="s">
        <v>39</v>
      </c>
      <c r="B16" s="22" t="s">
        <v>47</v>
      </c>
      <c r="C16" s="22" t="s">
        <v>48</v>
      </c>
      <c r="D16" s="22" t="s">
        <v>42</v>
      </c>
      <c r="E16" s="42" t="s">
        <v>49</v>
      </c>
      <c r="F16" s="22" t="s">
        <v>50</v>
      </c>
      <c r="G16" s="43" t="s">
        <v>51</v>
      </c>
      <c r="H16" s="44">
        <v>4</v>
      </c>
      <c r="I16" s="22" t="s">
        <v>21</v>
      </c>
      <c r="J16" s="45">
        <v>4.8000000000000001E-2</v>
      </c>
      <c r="K16" s="26">
        <f t="shared" si="0"/>
        <v>0.192</v>
      </c>
      <c r="L16" s="17">
        <f t="shared" si="1"/>
        <v>2000</v>
      </c>
      <c r="M16" s="46" t="s">
        <v>46</v>
      </c>
      <c r="N16" s="37"/>
      <c r="O16" s="37"/>
      <c r="P16" s="37"/>
      <c r="Q16" s="47"/>
      <c r="R16" s="48"/>
      <c r="S16" s="39"/>
      <c r="T16" s="40"/>
      <c r="U16" s="40"/>
      <c r="V16" s="40"/>
      <c r="W16" s="40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41"/>
      <c r="AMI16" s="20"/>
      <c r="AMJ16" s="20"/>
    </row>
    <row r="17" spans="1:1024" ht="14.25">
      <c r="A17" s="22" t="s">
        <v>52</v>
      </c>
      <c r="B17" s="22" t="s">
        <v>53</v>
      </c>
      <c r="C17" s="49" t="s">
        <v>54</v>
      </c>
      <c r="E17" s="23"/>
      <c r="F17" s="23" t="s">
        <v>55</v>
      </c>
      <c r="H17" s="24">
        <v>5.0000000000000001E-3</v>
      </c>
      <c r="I17" s="12" t="s">
        <v>56</v>
      </c>
      <c r="J17" s="25">
        <v>6.25</v>
      </c>
      <c r="K17" s="26">
        <f t="shared" si="0"/>
        <v>3.125E-2</v>
      </c>
      <c r="L17" s="17">
        <f t="shared" si="1"/>
        <v>2.5</v>
      </c>
      <c r="M17" s="27" t="s">
        <v>57</v>
      </c>
      <c r="N17" s="20"/>
      <c r="O17" s="20"/>
      <c r="P17" s="27"/>
      <c r="Q17" s="27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20"/>
    </row>
    <row r="18" spans="1:1024" ht="14.25">
      <c r="A18" s="22" t="s">
        <v>52</v>
      </c>
      <c r="B18" s="50" t="s">
        <v>58</v>
      </c>
      <c r="C18" s="49" t="s">
        <v>59</v>
      </c>
      <c r="F18" s="50" t="s">
        <v>60</v>
      </c>
      <c r="G18" s="43" t="s">
        <v>61</v>
      </c>
      <c r="H18" s="44">
        <v>0.5</v>
      </c>
      <c r="I18" s="22" t="s">
        <v>62</v>
      </c>
      <c r="J18" s="25">
        <f>41.74/628</f>
        <v>6.6464968152866247E-2</v>
      </c>
      <c r="K18" s="51">
        <f t="shared" si="0"/>
        <v>3.3232484076433123E-2</v>
      </c>
      <c r="L18" s="17">
        <f t="shared" si="1"/>
        <v>250</v>
      </c>
      <c r="M18" s="46" t="s">
        <v>63</v>
      </c>
      <c r="N18" s="52"/>
      <c r="O18" s="53"/>
      <c r="P18" s="18"/>
      <c r="Q18" s="54"/>
      <c r="R18" s="12"/>
      <c r="S18" s="15"/>
      <c r="T18" s="1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20"/>
      <c r="AMJ18" s="20"/>
    </row>
    <row r="19" spans="1:1024" ht="14.25">
      <c r="A19" s="22" t="s">
        <v>39</v>
      </c>
      <c r="B19" s="55" t="s">
        <v>64</v>
      </c>
      <c r="C19" s="32" t="s">
        <v>65</v>
      </c>
      <c r="D19" s="30"/>
      <c r="E19" s="31" t="s">
        <v>66</v>
      </c>
      <c r="F19" s="30" t="s">
        <v>67</v>
      </c>
      <c r="G19" s="31" t="s">
        <v>66</v>
      </c>
      <c r="H19" s="34">
        <v>2600</v>
      </c>
      <c r="I19" s="30" t="s">
        <v>68</v>
      </c>
      <c r="J19" s="56">
        <f>23/304800</f>
        <v>7.5459317585301831E-5</v>
      </c>
      <c r="K19" s="51">
        <f t="shared" si="0"/>
        <v>0.19619422572178477</v>
      </c>
      <c r="L19" s="17">
        <f t="shared" si="1"/>
        <v>1300000</v>
      </c>
      <c r="M19" s="57" t="s">
        <v>69</v>
      </c>
      <c r="N19" s="58">
        <v>42200</v>
      </c>
      <c r="O19" s="58">
        <v>42205</v>
      </c>
      <c r="P19" s="52"/>
      <c r="Q19" s="54"/>
      <c r="R19" s="12"/>
      <c r="S19" s="15"/>
      <c r="T19" s="12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20"/>
      <c r="AMJ19" s="20"/>
    </row>
    <row r="20" spans="1:1024" ht="14.25">
      <c r="A20" s="22" t="s">
        <v>39</v>
      </c>
      <c r="B20" s="55" t="s">
        <v>70</v>
      </c>
      <c r="C20" s="32" t="s">
        <v>71</v>
      </c>
      <c r="D20" s="30"/>
      <c r="E20" s="31" t="s">
        <v>72</v>
      </c>
      <c r="F20" s="30" t="s">
        <v>67</v>
      </c>
      <c r="G20" s="31" t="s">
        <v>72</v>
      </c>
      <c r="H20" s="34">
        <v>2600</v>
      </c>
      <c r="I20" s="30" t="s">
        <v>68</v>
      </c>
      <c r="J20" s="35">
        <f>23/304800</f>
        <v>7.5459317585301831E-5</v>
      </c>
      <c r="K20" s="51">
        <f t="shared" si="0"/>
        <v>0.19619422572178477</v>
      </c>
      <c r="L20" s="17">
        <f t="shared" si="1"/>
        <v>1300000</v>
      </c>
      <c r="M20" s="57" t="s">
        <v>69</v>
      </c>
      <c r="N20" s="58">
        <v>42200</v>
      </c>
      <c r="O20" s="58">
        <v>42205</v>
      </c>
      <c r="P20" s="52"/>
      <c r="Q20" s="54"/>
      <c r="R20" s="12"/>
      <c r="S20" s="15"/>
      <c r="T20" s="12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20"/>
      <c r="AMJ20" s="20"/>
    </row>
    <row r="21" spans="1:1024" ht="14.25">
      <c r="A21" s="22" t="s">
        <v>39</v>
      </c>
      <c r="B21" s="20" t="s">
        <v>73</v>
      </c>
      <c r="C21" s="20" t="s">
        <v>74</v>
      </c>
      <c r="D21" s="30" t="s">
        <v>75</v>
      </c>
      <c r="E21" s="31" t="s">
        <v>76</v>
      </c>
      <c r="F21" s="30" t="s">
        <v>77</v>
      </c>
      <c r="G21" s="33" t="s">
        <v>78</v>
      </c>
      <c r="H21" s="34">
        <v>6</v>
      </c>
      <c r="I21" s="30" t="s">
        <v>21</v>
      </c>
      <c r="J21" s="35">
        <v>1.4500000000000001E-2</v>
      </c>
      <c r="K21" s="51">
        <f t="shared" si="0"/>
        <v>8.7000000000000008E-2</v>
      </c>
      <c r="L21" s="17">
        <f t="shared" si="1"/>
        <v>3000</v>
      </c>
      <c r="M21" s="46" t="s">
        <v>46</v>
      </c>
      <c r="N21" s="52"/>
      <c r="O21" s="53"/>
      <c r="P21" s="18"/>
      <c r="Q21" s="54"/>
      <c r="R21" s="12"/>
      <c r="S21" s="15"/>
      <c r="T21" s="12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20"/>
      <c r="AMJ21" s="20"/>
    </row>
    <row r="22" spans="1:1024" ht="14.25">
      <c r="A22" s="22" t="s">
        <v>39</v>
      </c>
      <c r="B22" s="29" t="s">
        <v>79</v>
      </c>
      <c r="C22" s="30" t="s">
        <v>80</v>
      </c>
      <c r="D22" s="30" t="s">
        <v>42</v>
      </c>
      <c r="E22" s="31">
        <v>50579404</v>
      </c>
      <c r="F22" s="32" t="s">
        <v>37</v>
      </c>
      <c r="G22" s="33" t="s">
        <v>81</v>
      </c>
      <c r="H22" s="34">
        <v>1</v>
      </c>
      <c r="I22" s="30" t="s">
        <v>21</v>
      </c>
      <c r="J22" s="35">
        <v>6.2E-2</v>
      </c>
      <c r="K22" s="51">
        <f t="shared" si="0"/>
        <v>6.2E-2</v>
      </c>
      <c r="L22" s="17">
        <f t="shared" si="1"/>
        <v>500</v>
      </c>
      <c r="M22" s="46" t="s">
        <v>46</v>
      </c>
      <c r="N22" s="52"/>
      <c r="O22" s="53"/>
      <c r="P22" s="18"/>
      <c r="Q22" s="54"/>
      <c r="R22" s="12"/>
      <c r="S22" s="15"/>
      <c r="T22" s="12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20"/>
      <c r="AMJ22" s="20"/>
    </row>
    <row r="23" spans="1:1024" ht="14.25">
      <c r="A23" s="22" t="s">
        <v>39</v>
      </c>
      <c r="B23" s="30" t="s">
        <v>82</v>
      </c>
      <c r="C23" s="30" t="s">
        <v>83</v>
      </c>
      <c r="D23" s="30"/>
      <c r="E23" s="31" t="s">
        <v>84</v>
      </c>
      <c r="F23" s="32" t="s">
        <v>44</v>
      </c>
      <c r="G23" s="33" t="s">
        <v>85</v>
      </c>
      <c r="H23" s="34">
        <v>1</v>
      </c>
      <c r="I23" s="30" t="s">
        <v>21</v>
      </c>
      <c r="J23" s="35">
        <v>5.2499999999999998E-2</v>
      </c>
      <c r="K23" s="51">
        <f t="shared" si="0"/>
        <v>5.2499999999999998E-2</v>
      </c>
      <c r="L23" s="17">
        <f t="shared" si="1"/>
        <v>500</v>
      </c>
      <c r="M23" s="46" t="s">
        <v>46</v>
      </c>
      <c r="N23" s="52"/>
      <c r="O23" s="53"/>
      <c r="P23" s="18"/>
      <c r="Q23" s="54"/>
      <c r="R23" s="12"/>
      <c r="S23" s="15"/>
      <c r="T23" s="12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20"/>
      <c r="AMJ23" s="20"/>
    </row>
    <row r="24" spans="1:1024" ht="14.25">
      <c r="A24" t="s">
        <v>86</v>
      </c>
      <c r="B24" s="66"/>
      <c r="C24" s="20" t="s">
        <v>112</v>
      </c>
      <c r="F24" t="s">
        <v>89</v>
      </c>
      <c r="H24" s="9">
        <v>1</v>
      </c>
      <c r="I24" t="s">
        <v>21</v>
      </c>
      <c r="J24" s="67"/>
      <c r="K24" s="60">
        <f t="shared" si="0"/>
        <v>0</v>
      </c>
      <c r="L24" s="17">
        <f t="shared" si="1"/>
        <v>500</v>
      </c>
      <c r="M24" s="68"/>
      <c r="P24" s="61"/>
    </row>
    <row r="25" spans="1:1024" ht="14.25">
      <c r="A25" t="s">
        <v>86</v>
      </c>
      <c r="B25" t="s">
        <v>92</v>
      </c>
      <c r="C25" s="20" t="s">
        <v>93</v>
      </c>
      <c r="F25" t="s">
        <v>94</v>
      </c>
      <c r="G25" t="s">
        <v>95</v>
      </c>
      <c r="H25" s="9">
        <v>2</v>
      </c>
      <c r="I25" t="s">
        <v>21</v>
      </c>
      <c r="J25" s="62">
        <v>4.1000000000000002E-2</v>
      </c>
      <c r="K25" s="60">
        <f t="shared" si="0"/>
        <v>8.2000000000000003E-2</v>
      </c>
      <c r="L25" s="17">
        <f t="shared" si="1"/>
        <v>1000</v>
      </c>
      <c r="P25" s="61" t="s">
        <v>96</v>
      </c>
    </row>
    <row r="26" spans="1:1024" ht="14.25">
      <c r="H26" s="9"/>
    </row>
    <row r="27" spans="1:1024" ht="14.25">
      <c r="H27" s="9"/>
    </row>
    <row r="28" spans="1:1024" ht="14.25">
      <c r="H28" s="9"/>
    </row>
    <row r="29" spans="1:1024" ht="14.25">
      <c r="H29" s="9"/>
    </row>
    <row r="30" spans="1:1024" ht="14.25">
      <c r="H30" s="9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HE-SH0037</vt:lpstr>
      <vt:lpstr>HE-SH0038</vt:lpstr>
      <vt:lpstr>HE-SH0039</vt:lpstr>
      <vt:lpstr>HE-SH0040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59</cp:revision>
  <dcterms:created xsi:type="dcterms:W3CDTF">2015-04-09T11:19:22Z</dcterms:created>
  <dcterms:modified xsi:type="dcterms:W3CDTF">2020-05-05T16:50:20Z</dcterms:modified>
</cp:coreProperties>
</file>