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FlexyDually_v2\production_docs\"/>
    </mc:Choice>
  </mc:AlternateContent>
  <xr:revisionPtr revIDLastSave="0" documentId="8_{61FB3FA0-D5B8-4698-AFE0-E91816346AD0}" xr6:coauthVersionLast="45" xr6:coauthVersionMax="45" xr10:uidLastSave="{00000000-0000-0000-0000-000000000000}"/>
  <bookViews>
    <workbookView xWindow="-120" yWindow="-120" windowWidth="29040" windowHeight="15840"/>
  </bookViews>
  <sheets>
    <sheet name="08.04.16-BOM-Order" sheetId="1" r:id="rId1"/>
    <sheet name="OLD - Don't Use" sheetId="2" r:id="rId2"/>
  </sheets>
  <definedNames>
    <definedName name="_xlnm.Print_Area" localSheetId="0">#REF!</definedName>
    <definedName name="_xlnm.Sheet_Title" localSheetId="0">"""BOM - Order"""</definedName>
    <definedName name="_xlnm.Sheet_Title" localSheetId="1">"""OLD - Don't Use"""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2" l="1"/>
  <c r="K56" i="2"/>
  <c r="M55" i="2"/>
  <c r="K55" i="2"/>
  <c r="L53" i="2"/>
  <c r="M53" i="2" s="1"/>
  <c r="K53" i="2"/>
  <c r="T53" i="2" s="1"/>
  <c r="M52" i="2"/>
  <c r="K52" i="2"/>
  <c r="M46" i="2"/>
  <c r="K46" i="2"/>
  <c r="M45" i="2"/>
  <c r="K45" i="2"/>
  <c r="M44" i="2"/>
  <c r="K44" i="2"/>
  <c r="M43" i="2"/>
  <c r="K43" i="2"/>
  <c r="L42" i="2"/>
  <c r="M42" i="2" s="1"/>
  <c r="K42" i="2"/>
  <c r="M41" i="2"/>
  <c r="K41" i="2"/>
  <c r="M40" i="2"/>
  <c r="K40" i="2"/>
  <c r="M39" i="2"/>
  <c r="K39" i="2"/>
  <c r="M38" i="2"/>
  <c r="K38" i="2"/>
  <c r="M37" i="2"/>
  <c r="K37" i="2"/>
  <c r="M36" i="2"/>
  <c r="K36" i="2"/>
  <c r="M35" i="2"/>
  <c r="K35" i="2"/>
  <c r="M34" i="2"/>
  <c r="K34" i="2"/>
  <c r="M33" i="2"/>
  <c r="K33" i="2"/>
  <c r="M32" i="2"/>
  <c r="K32" i="2"/>
  <c r="M31" i="2"/>
  <c r="K31" i="2"/>
  <c r="M30" i="2"/>
  <c r="K30" i="2"/>
  <c r="M29" i="2"/>
  <c r="K29" i="2"/>
  <c r="M28" i="2"/>
  <c r="K28" i="2"/>
  <c r="M27" i="2"/>
  <c r="K27" i="2"/>
  <c r="M26" i="2"/>
  <c r="K26" i="2"/>
  <c r="M23" i="2"/>
  <c r="K23" i="2"/>
  <c r="M20" i="2"/>
  <c r="K20" i="2"/>
  <c r="M19" i="2"/>
  <c r="K19" i="2"/>
  <c r="M18" i="2"/>
  <c r="K18" i="2"/>
  <c r="M17" i="2"/>
  <c r="K17" i="2"/>
  <c r="M12" i="2"/>
  <c r="L12" i="2"/>
  <c r="K12" i="2"/>
  <c r="L11" i="2"/>
  <c r="M11" i="2" s="1"/>
  <c r="K11" i="2"/>
  <c r="L10" i="2"/>
  <c r="M10" i="2" s="1"/>
  <c r="K10" i="2"/>
  <c r="L9" i="2"/>
  <c r="M9" i="2" s="1"/>
  <c r="K9" i="2"/>
  <c r="M8" i="2"/>
  <c r="L8" i="2"/>
  <c r="K8" i="2"/>
  <c r="M7" i="2"/>
  <c r="L7" i="2"/>
  <c r="K7" i="2"/>
  <c r="M6" i="2"/>
  <c r="L6" i="2"/>
  <c r="K6" i="2"/>
  <c r="L5" i="2"/>
  <c r="M5" i="2" s="1"/>
  <c r="K5" i="2"/>
  <c r="M4" i="2"/>
  <c r="K4" i="2"/>
  <c r="M3" i="2"/>
  <c r="K3" i="2"/>
  <c r="H109" i="1"/>
  <c r="J107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11" i="1" s="1"/>
  <c r="J3" i="1"/>
  <c r="M58" i="2" l="1"/>
  <c r="J105" i="1"/>
  <c r="J109" i="1"/>
  <c r="J110" i="1"/>
  <c r="J106" i="1"/>
</calcChain>
</file>

<file path=xl/comments1.xml><?xml version="1.0" encoding="utf-8"?>
<comments xmlns="http://schemas.openxmlformats.org/spreadsheetml/2006/main">
  <authors>
    <author/>
  </authors>
  <commentList>
    <comment ref="D43" authorId="0" shapeId="0">
      <text>
        <r>
          <rPr>
            <sz val="10"/>
            <color theme="1"/>
            <rFont val="Sans"/>
          </rPr>
          <t>Rfq fastenal</t>
        </r>
      </text>
    </comment>
    <comment ref="F43" authorId="0" shapeId="0">
      <text>
        <r>
          <rPr>
            <sz val="10"/>
            <color theme="1"/>
            <rFont val="Sans"/>
          </rPr>
          <t>Rfq fastenal</t>
        </r>
      </text>
    </comment>
    <comment ref="D44" authorId="0" shapeId="0">
      <text>
        <r>
          <rPr>
            <sz val="10"/>
            <color theme="1"/>
            <rFont val="Sans"/>
          </rPr>
          <t>Rfq fastenal</t>
        </r>
      </text>
    </comment>
    <comment ref="D45" authorId="0" shapeId="0">
      <text>
        <r>
          <rPr>
            <sz val="10"/>
            <color theme="1"/>
            <rFont val="Sans"/>
          </rPr>
          <t>Rfq fastenal</t>
        </r>
      </text>
    </comment>
  </commentList>
</comments>
</file>

<file path=xl/sharedStrings.xml><?xml version="1.0" encoding="utf-8"?>
<sst xmlns="http://schemas.openxmlformats.org/spreadsheetml/2006/main" count="1065" uniqueCount="427">
  <si>
    <t>Longfin BOM</t>
  </si>
  <si>
    <t>QTY TO BUILD</t>
  </si>
  <si>
    <t>Category</t>
  </si>
  <si>
    <t>AO Part #</t>
  </si>
  <si>
    <t>Part Name</t>
  </si>
  <si>
    <t>Manufacturer</t>
  </si>
  <si>
    <t>Distributor</t>
  </si>
  <si>
    <t>Dis PN</t>
  </si>
  <si>
    <t>Qty</t>
  </si>
  <si>
    <t>UOM</t>
  </si>
  <si>
    <t>Qty to order</t>
  </si>
  <si>
    <t>PO</t>
  </si>
  <si>
    <t>Date</t>
  </si>
  <si>
    <t>ETA</t>
  </si>
  <si>
    <t>Notes</t>
  </si>
  <si>
    <t>Printed</t>
  </si>
  <si>
    <t>PP-GP0197</t>
  </si>
  <si>
    <t>dual_extruder_2.0_mount_v1.0</t>
  </si>
  <si>
    <t>Aleph Objects</t>
  </si>
  <si>
    <t>ea</t>
  </si>
  <si>
    <t>PP-GP0198</t>
  </si>
  <si>
    <t>javelin_flex_plate_v1.2</t>
  </si>
  <si>
    <t>PP-GP0199</t>
  </si>
  <si>
    <t>40mm_fan_duct__for_dual_v0.3</t>
  </si>
  <si>
    <t>PP-GP0186</t>
  </si>
  <si>
    <t>Wade extruder body for Hex nozzle v1.0</t>
  </si>
  <si>
    <t>PP-GP0200</t>
  </si>
  <si>
    <t>Flexystruder Body V2.0 - for hexagon, Green</t>
  </si>
  <si>
    <t>PP-GP0193</t>
  </si>
  <si>
    <t>Wade Reloaded Idler Block v1.4, Taz &amp; Mini</t>
  </si>
  <si>
    <t>PP-GP0191</t>
  </si>
  <si>
    <t>Herringbone Large Gear v1.3, Lulzbot green</t>
  </si>
  <si>
    <t>PP-GP0061</t>
  </si>
  <si>
    <t>Herringbone Large Gear v1.3, Black</t>
  </si>
  <si>
    <t>PP-GP0091</t>
  </si>
  <si>
    <t>extruder_latch_v2.0</t>
  </si>
  <si>
    <t>PP-GP0192</t>
  </si>
  <si>
    <t>Herringbone Small Gear v1.1, Lulzbot green</t>
  </si>
  <si>
    <t>PP-GP0062</t>
  </si>
  <si>
    <t>Herringbone Small Gear v1.1, Black</t>
  </si>
  <si>
    <t>PP-GP0060</t>
  </si>
  <si>
    <t>Extruder Washer v3.0, Taz</t>
  </si>
  <si>
    <t>PP-GP0109</t>
  </si>
  <si>
    <t>Spool Arm, TAZ</t>
  </si>
  <si>
    <t>PP-GP0074</t>
  </si>
  <si>
    <t>feed_tube spinner</t>
  </si>
  <si>
    <t>PP-GP0203</t>
  </si>
  <si>
    <t>T-nut holding jig, Dual Extruder 2.0</t>
  </si>
  <si>
    <t>Hardware</t>
  </si>
  <si>
    <t>HD-MS0031</t>
  </si>
  <si>
    <t>Thumb Screw Knob for M4 SHCS, Black</t>
  </si>
  <si>
    <t>Fastenal</t>
  </si>
  <si>
    <t>HD-BT0052</t>
  </si>
  <si>
    <t>M4 x 55 Bolt, SHCS Black-Oxide</t>
  </si>
  <si>
    <t>ZT2530055PF000</t>
  </si>
  <si>
    <t>HD-NT0004</t>
  </si>
  <si>
    <t>M3 Nut, Zinc Plated</t>
  </si>
  <si>
    <t>HD-BT0012</t>
  </si>
  <si>
    <t>M3 Set Screw (Grub Screw)</t>
  </si>
  <si>
    <t>HD-MS0030</t>
  </si>
  <si>
    <t>M3-.5 3.8mm Heatset Insert</t>
  </si>
  <si>
    <t>C.E.H.</t>
  </si>
  <si>
    <t>IUBB-M3-1</t>
  </si>
  <si>
    <t>HD-BT0039</t>
  </si>
  <si>
    <t>M3 x 12 Bolt, SHCS Black-Oxide</t>
  </si>
  <si>
    <t>HD-BT0135</t>
  </si>
  <si>
    <t>M3 x 25 Bolt, FHCS Black-Oxide</t>
  </si>
  <si>
    <t>fastenal</t>
  </si>
  <si>
    <t>HD-BT0041</t>
  </si>
  <si>
    <t>M3 x 25 Bolt, SHCS Black-Oxide</t>
  </si>
  <si>
    <t>HD-WA0001</t>
  </si>
  <si>
    <t>M3 Washer, Steel, Zinc Plated</t>
  </si>
  <si>
    <t>HD-BT0046</t>
  </si>
  <si>
    <t>M4 x 16 Bolt, SHCS Black-Oxide</t>
  </si>
  <si>
    <t>Mcmaster</t>
  </si>
  <si>
    <t>91290A154</t>
  </si>
  <si>
    <t>HD-WA0005</t>
  </si>
  <si>
    <t>M4 Washer</t>
  </si>
  <si>
    <t>HD-NT0011</t>
  </si>
  <si>
    <t>Q</t>
  </si>
  <si>
    <t>HD-BT0108</t>
  </si>
  <si>
    <t>Hobbed, M8 x 50 Bolt, 26mm offset</t>
  </si>
  <si>
    <t>Quattro</t>
  </si>
  <si>
    <t>HD-NT0002</t>
  </si>
  <si>
    <t>M8 Nyloc Nut, Zinc Plated</t>
  </si>
  <si>
    <t>HD-WA0008</t>
  </si>
  <si>
    <t>M8 shim washer - .5mm</t>
  </si>
  <si>
    <t>HD-WA0009</t>
  </si>
  <si>
    <t>M8 shim washer – 1.0mm</t>
  </si>
  <si>
    <t>HD-WA0006</t>
  </si>
  <si>
    <t>M8 Washer, Steel, Zinc Plated</t>
  </si>
  <si>
    <t>HD-BT0104</t>
  </si>
  <si>
    <t>M3 x 8 BHCS, Stainless</t>
  </si>
  <si>
    <t>MB2510008A20000</t>
  </si>
  <si>
    <t>HD-BT0119</t>
  </si>
  <si>
    <t>M3 x 8 FHCS, black oxide</t>
  </si>
  <si>
    <t>91294A128</t>
  </si>
  <si>
    <t>HD-BT0007</t>
  </si>
  <si>
    <t>M3 x 20 SCHS, black-oxide</t>
  </si>
  <si>
    <t>91290A123</t>
  </si>
  <si>
    <t>HD-MS0230</t>
  </si>
  <si>
    <t>M2 x 6mm SCHS, black-oxide</t>
  </si>
  <si>
    <t>HD-NT0016</t>
  </si>
  <si>
    <t>M5 Nut, Steel, Zinc Plated, thin (jam nut)</t>
  </si>
  <si>
    <t>90695A037</t>
  </si>
  <si>
    <t>Mechanical</t>
  </si>
  <si>
    <t>HD-MS0282</t>
  </si>
  <si>
    <t>608-2RS ABEC3/C3 Rubber Sealed Bearing – BLACK</t>
  </si>
  <si>
    <t>JSB</t>
  </si>
  <si>
    <t>HD-MS0158</t>
  </si>
  <si>
    <t>M5-.8 6.7mm Heatset Insert</t>
  </si>
  <si>
    <t>PEM IUBB-M5-1</t>
  </si>
  <si>
    <t>HD-BT0153</t>
  </si>
  <si>
    <t>M5 X 20 SCHS, Stainless</t>
  </si>
  <si>
    <t>MS2540020A40000</t>
  </si>
  <si>
    <t>92290A242</t>
  </si>
  <si>
    <t>HD-BT0073</t>
  </si>
  <si>
    <t>M5 x 10mm BHCS, black-oxide</t>
  </si>
  <si>
    <t>HD-BT0049</t>
  </si>
  <si>
    <t>M5 x 14 Bolt, SHCS Black_Oxide</t>
  </si>
  <si>
    <t>HD-MS0027</t>
  </si>
  <si>
    <t>Spring, Extruder, 6mm OD, 0.8mm WD, 9.7mm FL</t>
  </si>
  <si>
    <t>C0240-032-0380-M</t>
  </si>
  <si>
    <t>Associated Spring</t>
  </si>
  <si>
    <t>HD-RD0004</t>
  </si>
  <si>
    <t>8mm Smooth Rod x 18-19mm</t>
  </si>
  <si>
    <t>MBK</t>
  </si>
  <si>
    <t>IGUS</t>
  </si>
  <si>
    <t>HE-SH0041</t>
  </si>
  <si>
    <t>Reprap Modified Hexagon Hotend, Lulzbot Edition, 3.0mm Filament, .6mm Nozzle</t>
  </si>
  <si>
    <t>Reprapdiscount</t>
  </si>
  <si>
    <t>PP-MP0133</t>
  </si>
  <si>
    <t>AO-Hex Heatsink for 3mm Filament</t>
  </si>
  <si>
    <t>RepRapDiscount</t>
  </si>
  <si>
    <t>PP-MP0134</t>
  </si>
  <si>
    <t>AO-Hex Heater Bblock with Holes for Retention Plate and Hexagon Logo Laser Etched on Front</t>
  </si>
  <si>
    <t>PP-MP0139</t>
  </si>
  <si>
    <t>0.6mm Nozzle for 3mm Filament</t>
  </si>
  <si>
    <t>EL-TH0011</t>
  </si>
  <si>
    <t>Semitec GT2 Thermistor (100kOhm type) Thermistor needs 23cm leads with no connectors on end</t>
  </si>
  <si>
    <t>EL-MS0377</t>
  </si>
  <si>
    <t>Heater cartridge 24V 30W Heater Cartridge needs 23cm leads with no connectors on end</t>
  </si>
  <si>
    <t>PP-MP0136</t>
  </si>
  <si>
    <t>Thermistor Retention Plate</t>
  </si>
  <si>
    <t>PP-MP0137</t>
  </si>
  <si>
    <t>Standard Hexagon Mount Plate</t>
  </si>
  <si>
    <t>HD-BT0172</t>
  </si>
  <si>
    <t>M3 x4 Setscrew (Heater Cartridge Set Screw)</t>
  </si>
  <si>
    <t>HD-BT0173</t>
  </si>
  <si>
    <t>Heat Sink Setscrew (M2x6 SCHS)</t>
  </si>
  <si>
    <t>HD-MS0062</t>
  </si>
  <si>
    <t>Metric Aluminum Unthreaded Spacer, 8MM OD, 8MM Length, M5 Screw Size</t>
  </si>
  <si>
    <t>HD-TB0007</t>
  </si>
  <si>
    <t>Feed Tube, PTFE</t>
  </si>
  <si>
    <t>Professional Plastics</t>
  </si>
  <si>
    <t>5239K12</t>
  </si>
  <si>
    <t>mm</t>
  </si>
  <si>
    <t>HD-WA0007</t>
  </si>
  <si>
    <t>M5 Washer, Steel, Zinc Plated</t>
  </si>
  <si>
    <t>HD-MS0058</t>
  </si>
  <si>
    <t>Wire Tie, 8” Black</t>
  </si>
  <si>
    <t>7130K32</t>
  </si>
  <si>
    <t>HD-NT0044</t>
  </si>
  <si>
    <t>Post insertion M5 T-nut for 20mm extrusion</t>
  </si>
  <si>
    <t>Post assembly M5 T-nut</t>
  </si>
  <si>
    <t>Misumi</t>
  </si>
  <si>
    <t>HN-TAP5</t>
  </si>
  <si>
    <t>PP-MP0085</t>
  </si>
  <si>
    <t>Bed finger</t>
  </si>
  <si>
    <t>PP-MP0087</t>
  </si>
  <si>
    <t>Hex dual mount plate</t>
  </si>
  <si>
    <t>PP-MP0086</t>
  </si>
  <si>
    <t>Dual lower bracket</t>
  </si>
  <si>
    <t>Electronic</t>
  </si>
  <si>
    <t>EL-FA0032</t>
  </si>
  <si>
    <t>Pelonis FAN 24V 40x40mm Low flow</t>
  </si>
  <si>
    <t>Pelonis</t>
  </si>
  <si>
    <t>C4010L24BPLB1-7</t>
  </si>
  <si>
    <t>EL-FA0020</t>
  </si>
  <si>
    <t>RFB2008 Micro Blower with 30awg wire that is 250mm long</t>
  </si>
  <si>
    <t>EL-MS0014</t>
  </si>
  <si>
    <t>Wire ferrules – 1.5mm^2 – 7mm</t>
  </si>
  <si>
    <t>9681K21</t>
  </si>
  <si>
    <t>HD-TB0032</t>
  </si>
  <si>
    <t>Flexible Polyolefin Heat Shrink Tubing 1/8" ID Before, 1/16" ID After, 100', Black</t>
  </si>
  <si>
    <t>EDC</t>
  </si>
  <si>
    <t>84-01250</t>
  </si>
  <si>
    <t>McMaster-Carr</t>
  </si>
  <si>
    <t>7856K33</t>
  </si>
  <si>
    <t>EL-WR0103</t>
  </si>
  <si>
    <t>24 AWG Red wire</t>
  </si>
  <si>
    <t>Allcable</t>
  </si>
  <si>
    <t>HU1569247BK</t>
  </si>
  <si>
    <t>EL-WR0105</t>
  </si>
  <si>
    <t>24 AWG Black Wire</t>
  </si>
  <si>
    <t>[HU1569247BK</t>
  </si>
  <si>
    <t>EL-MS0073</t>
  </si>
  <si>
    <t>1/4” Black panduit wire wrap</t>
  </si>
  <si>
    <t>Electronics Distributors Corp</t>
  </si>
  <si>
    <t>EL-MT0017</t>
  </si>
  <si>
    <t>Half Height NEMA 17 Stepper Motor, wires cut to 150mm</t>
  </si>
  <si>
    <t>Changzhou FTX</t>
  </si>
  <si>
    <t>SY42STH33-1504A</t>
  </si>
  <si>
    <t>EL-MS0247</t>
  </si>
  <si>
    <t>Heat Shrink Tubing – 0.19-0.09 – Black, 100'</t>
  </si>
  <si>
    <t>Electronics Distributor Corp</t>
  </si>
  <si>
    <t>88-01870</t>
  </si>
  <si>
    <t>EL-MS0205</t>
  </si>
  <si>
    <t>CONN TERM MALE 22-24AWG TIN</t>
  </si>
  <si>
    <t>Molex</t>
  </si>
  <si>
    <t>16-02-0107</t>
  </si>
  <si>
    <t>TTI</t>
  </si>
  <si>
    <t>WM2517TR-ND</t>
  </si>
  <si>
    <t>EL-MS0212</t>
  </si>
  <si>
    <t>CONN PIN 24-30AWG CRIMP TIN</t>
  </si>
  <si>
    <t>16-02-0105</t>
  </si>
  <si>
    <t>MOL16-02-0108</t>
  </si>
  <si>
    <t>Consumable</t>
  </si>
  <si>
    <t>TL-CS0117</t>
  </si>
  <si>
    <t>Elmer's Glue Sticks, .77oz</t>
  </si>
  <si>
    <t>23810-1020</t>
  </si>
  <si>
    <t>Dick Blick Art Materials</t>
  </si>
  <si>
    <t>TO-CS0107</t>
  </si>
  <si>
    <t>Loctite® 262™ Threadlocker High Strength 50ML Bottle</t>
  </si>
  <si>
    <t>S-15893</t>
  </si>
  <si>
    <t>Uline</t>
  </si>
  <si>
    <t>g</t>
  </si>
  <si>
    <t>TL-CS0040</t>
  </si>
  <si>
    <t>Extreme-Temperature Pipe Sealant &amp; Threadlocker, 4 oz bottle, blue</t>
  </si>
  <si>
    <t>7604A55</t>
  </si>
  <si>
    <t>HD-TB0006</t>
  </si>
  <si>
    <t>PTFE tube, 1/4” OD x 1/8” ID, for fabrication</t>
  </si>
  <si>
    <t>8547K23</t>
  </si>
  <si>
    <t>EL-MS0251</t>
  </si>
  <si>
    <t>CONN HOUSING 16POS .100 DUAL</t>
  </si>
  <si>
    <t>EL-MS0139</t>
  </si>
  <si>
    <t>3/8” Corrugated Wrap-Around Sleeving</t>
  </si>
  <si>
    <t>EL-WR0104</t>
  </si>
  <si>
    <t>24AWG Orange wire</t>
  </si>
  <si>
    <t>HU1569247OE</t>
  </si>
  <si>
    <t>EL-WR0099</t>
  </si>
  <si>
    <t>Shielded 22AWG UL2464 4 Cond</t>
  </si>
  <si>
    <t>[C0762A.41.10</t>
  </si>
  <si>
    <t>EL-MS0059</t>
  </si>
  <si>
    <t>CONN TERM Female 22-24AWG</t>
  </si>
  <si>
    <t>16-02-0086</t>
  </si>
  <si>
    <t>WM2525-ND</t>
  </si>
  <si>
    <t>EL-MS0131</t>
  </si>
  <si>
    <t>CONN, PLUG, 14 POS</t>
  </si>
  <si>
    <t>Sager</t>
  </si>
  <si>
    <t>206044-1</t>
  </si>
  <si>
    <t>EL-MS0123</t>
  </si>
  <si>
    <t>CONN PIN 0.062 24-26 AWG Tin Crimp</t>
  </si>
  <si>
    <t>1-66106-5</t>
  </si>
  <si>
    <t>A31991TR-ND</t>
  </si>
  <si>
    <t>EL-MS0129</t>
  </si>
  <si>
    <t>CONN Cable clamp CPC size 17 black</t>
  </si>
  <si>
    <t>206070-8</t>
  </si>
  <si>
    <t>A32516-ND</t>
  </si>
  <si>
    <t>EL-MS0246</t>
  </si>
  <si>
    <t>CONN RING UNINS 15-20AWG #M3</t>
  </si>
  <si>
    <t>2-323758-1</t>
  </si>
  <si>
    <t>Digikey</t>
  </si>
  <si>
    <t>A107160CT-ND</t>
  </si>
  <si>
    <t>EL-WR0040</t>
  </si>
  <si>
    <t>Wire - Single Conductor 20AWG SOLID PTFE, RED</t>
  </si>
  <si>
    <t>Alpha Wire</t>
  </si>
  <si>
    <t>602-2856/1-100-03</t>
  </si>
  <si>
    <t>HD-WA0035</t>
  </si>
  <si>
    <t>Metric 18-8 Stainless Steel External Serrated Lock Washer, M3 Screw Size, 6mm OD, 0.4mm min Thick</t>
  </si>
  <si>
    <t>11511313</t>
  </si>
  <si>
    <t>91120A120</t>
  </si>
  <si>
    <t>PC-CN0001</t>
  </si>
  <si>
    <t>CONN Housing 2 POS .100 W/ latch</t>
  </si>
  <si>
    <t>050579402</t>
  </si>
  <si>
    <t>Molex Inc.</t>
  </si>
  <si>
    <t>EL-MS0124</t>
  </si>
  <si>
    <t>20-24 AWG Sockets for Receptacle</t>
  </si>
  <si>
    <t>TE Connectivity AMP Connectors</t>
  </si>
  <si>
    <t>1-66331-4</t>
  </si>
  <si>
    <t>TTI / Digikey</t>
  </si>
  <si>
    <t>pcs</t>
  </si>
  <si>
    <t>EL-MS0061</t>
  </si>
  <si>
    <t>Conn Housing Male 4POS .100</t>
  </si>
  <si>
    <t>WM2535-ND</t>
  </si>
  <si>
    <t>EL-WR0123</t>
  </si>
  <si>
    <t>16AWG Stranded – White</t>
  </si>
  <si>
    <t>C2065A.12.02</t>
  </si>
  <si>
    <t>HU15691626WE</t>
  </si>
  <si>
    <t>Digikey / Allcable</t>
  </si>
  <si>
    <t>C2065W-1000-ND</t>
  </si>
  <si>
    <t>EL-WR0119</t>
  </si>
  <si>
    <t>24AWG Stranded – Green</t>
  </si>
  <si>
    <t>HU1569247GN</t>
  </si>
  <si>
    <t>C2015G-1000-ND</t>
  </si>
  <si>
    <t>C2015A-1000-ND</t>
  </si>
  <si>
    <t>EL-WR0127</t>
  </si>
  <si>
    <t>Hook-up Wire 26AWG SOLID PTFE, WHT</t>
  </si>
  <si>
    <t>Mouser</t>
  </si>
  <si>
    <t>602-2843/1-100-01</t>
  </si>
  <si>
    <t>Shipping</t>
  </si>
  <si>
    <t>SH-PG0063</t>
  </si>
  <si>
    <t>8 x 7 x 6" Indestructo Mailers 100/800</t>
  </si>
  <si>
    <t>S-15087</t>
  </si>
  <si>
    <t>SH-PA0019</t>
  </si>
  <si>
    <t>Bubble 1/8x48x750 perf 12" slit 2-24" rolls</t>
  </si>
  <si>
    <t>Shipper Supply</t>
  </si>
  <si>
    <t>sheet</t>
  </si>
  <si>
    <t>SH-PG0004</t>
  </si>
  <si>
    <t>8 x 8" 2 Mil Reclosable Polypropylene Bags</t>
  </si>
  <si>
    <t>S-1699</t>
  </si>
  <si>
    <t>SH-PA0039</t>
  </si>
  <si>
    <t>Roll of 48"x1/4" Thick Foam, Split at 12" - 225 feet Per Roll</t>
  </si>
  <si>
    <t>Label</t>
  </si>
  <si>
    <t>DC-LB0074</t>
  </si>
  <si>
    <t>Label, LulzBot TAZ FlexyDually Tool Head v2c, 0.6 Nozzle, Front</t>
  </si>
  <si>
    <t>Sticker Giant</t>
  </si>
  <si>
    <t>DC-LB0075</t>
  </si>
  <si>
    <t>Label, LulzBot TAZ FlexyDually Tool Head v2c, 0.6 Nozzle, Back</t>
  </si>
  <si>
    <t>Documentation</t>
  </si>
  <si>
    <t>DC-MS0047</t>
  </si>
  <si>
    <t>v2 Tool Head Instruction Card</t>
  </si>
  <si>
    <t>The print shop of Loveland</t>
  </si>
  <si>
    <t>Sample</t>
  </si>
  <si>
    <t>RM-TE0027</t>
  </si>
  <si>
    <t>LulzBot Green NinjaFlex™ TPE Filament, 3mm, 0.75kg</t>
  </si>
  <si>
    <t>Fenner Drives</t>
  </si>
  <si>
    <t>RM-AB0082</t>
  </si>
  <si>
    <t>Black ABS 3mm Filament, 5lb Reel</t>
  </si>
  <si>
    <t>Village</t>
  </si>
  <si>
    <t>DC-LB0084</t>
  </si>
  <si>
    <t>LulzBot TAZ FlexyDually v2 Serial Number Label</t>
  </si>
  <si>
    <t>DC-MS0054</t>
  </si>
  <si>
    <t>Firmware Update Warning Cards</t>
  </si>
  <si>
    <t>DC-LB0104</t>
  </si>
  <si>
    <t>Tool Head Wiring Connector Alignment Label</t>
  </si>
  <si>
    <t xml:space="preserve">Dual Extruder BOM cost  </t>
  </si>
  <si>
    <t>Javelin BOM</t>
  </si>
  <si>
    <t>QTY to Build</t>
  </si>
  <si>
    <t>Qty to Order</t>
  </si>
  <si>
    <t>Dual_Extruder_Mt-v1.3</t>
  </si>
  <si>
    <t>Flex_plate_v0.5, Blue</t>
  </si>
  <si>
    <t>extruder</t>
  </si>
  <si>
    <t>PP-GP0059</t>
  </si>
  <si>
    <t>herringbone_large_gear</t>
  </si>
  <si>
    <t>extruder_latch</t>
  </si>
  <si>
    <t>herringbone_small_gear</t>
  </si>
  <si>
    <t>Wade Reloaded Bearing Washer</t>
  </si>
  <si>
    <t>PP-GP0162</t>
  </si>
  <si>
    <t>Spool Arm, Blue</t>
  </si>
  <si>
    <t>dual_fan_shroud</t>
  </si>
  <si>
    <t>dual_lower_plate_v0.4</t>
  </si>
  <si>
    <t>dual_hex_mount_plate_v0.2</t>
  </si>
  <si>
    <t>Timberline</t>
  </si>
  <si>
    <t>McMaster-Carr Supply Company</t>
  </si>
  <si>
    <t>91175A062</t>
  </si>
  <si>
    <t>91290A187</t>
  </si>
  <si>
    <t>small herringbone gear, extruder idler</t>
  </si>
  <si>
    <t>90591A121</t>
  </si>
  <si>
    <t>extruder, rods and switches</t>
  </si>
  <si>
    <t>91390A100</t>
  </si>
  <si>
    <t>M2 x 6 Bolt, SCHS Black-Oxide</t>
  </si>
  <si>
    <t>PP-MP0066</t>
  </si>
  <si>
    <t>Metric Brass Heat-Set Insert for Plastics, Tapered, M2-.4 Internal Thread, 2.9MM Length</t>
  </si>
  <si>
    <t>91290A117</t>
  </si>
  <si>
    <t>M3 x 20 Bolt, SHCS</t>
  </si>
  <si>
    <t>extruder; bed mount, z-hard stop</t>
  </si>
  <si>
    <t>91290A125</t>
  </si>
  <si>
    <t>91166A210</t>
  </si>
  <si>
    <t>HD-BT0010</t>
  </si>
  <si>
    <t>M4 x 20 Bolt, SHCS Black-Oxide</t>
  </si>
  <si>
    <t>Extruder/Buda</t>
  </si>
  <si>
    <t>91290A168</t>
  </si>
  <si>
    <t>91166A230</t>
  </si>
  <si>
    <t>M4 Nut,Zinc-Plated Steel</t>
  </si>
  <si>
    <t>extruder/buda</t>
  </si>
  <si>
    <t>90591A141</t>
  </si>
  <si>
    <t>Hobbed Bolt, M8 x 50mm Hex head, 26mm offset, Stainless Steel</t>
  </si>
  <si>
    <t>bearings, extruder</t>
  </si>
  <si>
    <t>90576A117</t>
  </si>
  <si>
    <t>extruder, spooler,bearings</t>
  </si>
  <si>
    <t>91166A270</t>
  </si>
  <si>
    <t>HD-MS0204</t>
  </si>
  <si>
    <t>100 Sealed Skateboard/inline/Rollerblade Skate Bearing Ball</t>
  </si>
  <si>
    <t>vxb.com</t>
  </si>
  <si>
    <t>kit708</t>
  </si>
  <si>
    <t>4 bearings used in robot, 3 in extruder</t>
  </si>
  <si>
    <t>Received</t>
  </si>
  <si>
    <t>Checking with Mary on inventory levels / Per Mary, we should be good on these – don't order more.</t>
  </si>
  <si>
    <t>Mcmaster-Carr Supply Company</t>
  </si>
  <si>
    <t>91290A230</t>
  </si>
  <si>
    <t>HD-MS0055</t>
  </si>
  <si>
    <t>Thumb Screw Knob for M5 SHCS, Black</t>
  </si>
  <si>
    <t>Y-axis</t>
  </si>
  <si>
    <t>91175A063</t>
  </si>
  <si>
    <t>Extruder, Z-endstop</t>
  </si>
  <si>
    <t>Assy, Lulzbot Hexagon V1.0 with 0.35 nozzle</t>
  </si>
  <si>
    <t>0.187 ID X .250 OD NAT PTFE TUBE</t>
  </si>
  <si>
    <t>Filament Guide</t>
  </si>
  <si>
    <t>PO06980</t>
  </si>
  <si>
    <t>418 Feet</t>
  </si>
  <si>
    <t>frame</t>
  </si>
  <si>
    <t>91166A240</t>
  </si>
  <si>
    <t>Wire Tie, 8”</t>
  </si>
  <si>
    <t>Electronics Distributors Corporation</t>
  </si>
  <si>
    <t>PO06876</t>
  </si>
  <si>
    <t>See Notes</t>
  </si>
  <si>
    <t>50K 4/3/15 - 40K 4/17/15 - 40K 5/1/15 - 40K 5/15/15 - 40K 5/29/15</t>
  </si>
  <si>
    <t>7130K59</t>
  </si>
  <si>
    <t>94669A757</t>
  </si>
  <si>
    <t>Still need to order (7/31</t>
  </si>
  <si>
    <t>for additional spool arm</t>
  </si>
  <si>
    <t>Panduit wire wrap – 1/4” Black</t>
  </si>
  <si>
    <t>40mm Fan</t>
  </si>
  <si>
    <t>RFB2008 Micro Blower, 30 AWG wire 250mm long</t>
  </si>
  <si>
    <t>Half Height NEMA 17 Stepper Motor, wires cut to 60mm</t>
  </si>
  <si>
    <t>Changzhou</t>
  </si>
  <si>
    <t>TL-CS0083</t>
  </si>
  <si>
    <t>EMI/RFI-Shield Heat-Shrink Tubing 3/16" ID Before, 3/32" ID After, 48" L, Black, cut to 50mm</t>
  </si>
  <si>
    <t>7937K31</t>
  </si>
  <si>
    <t>Feet</t>
  </si>
  <si>
    <t>TL-CS0129</t>
  </si>
  <si>
    <t>Interference-Shielding Heat-Shrink Tubing, 3/8" ID Before, 3/16" ID After, 48" Long, Black</t>
  </si>
  <si>
    <t>7937K33</t>
  </si>
  <si>
    <t>Might Change</t>
  </si>
  <si>
    <t>Will Change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</si>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</sst>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$-409]#,##0.00;[Red]&quot;-&quot;[$$-409]#,##0.00"/>
    <numFmt numFmtId="167" formatCode="&quot;$&quot;#,##0.00;[Red]&quot;-&quot;&quot;$&quot;#,##0.00;"/>
    <numFmt numFmtId="168" formatCode="&quot;$&quot;#,##0.00;[Red]&quot;-$&quot;#,##0.00;General"/>
    <numFmt numFmtId="169" formatCode="&quot;$&quot;#,##0.00;[Red]&quot;-$&quot;#,##0.00"/>
    <numFmt numFmtId="170" formatCode="[$-10000]mm/dd/yy"/>
    <numFmt numFmtId="171" formatCode="mm/dd/yy"/>
  </numFmts>
  <fonts count="26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0"/>
      <color rgb="FF000000"/>
      <name val="Liberation Sans1"/>
    </font>
    <font>
      <sz val="10"/>
      <color rgb="FFFF0000"/>
      <name val="Liberation Sans1"/>
    </font>
    <font>
      <sz val="10"/>
      <color rgb="FF000000"/>
      <name val="Liberation Sans1"/>
    </font>
    <font>
      <sz val="10"/>
      <color theme="1"/>
      <name val="Liberation Sans1"/>
    </font>
    <font>
      <sz val="10"/>
      <color theme="1"/>
      <name val="Sans"/>
    </font>
    <font>
      <b/>
      <sz val="10"/>
      <color rgb="FF800000"/>
      <name val="Liberation Sans1"/>
    </font>
    <font>
      <b/>
      <sz val="14"/>
      <color rgb="FF000000"/>
      <name val="Sans"/>
    </font>
    <font>
      <b/>
      <sz val="10.5"/>
      <color rgb="FFFFFFFF"/>
      <name val="Sans"/>
    </font>
    <font>
      <b/>
      <sz val="11"/>
      <color rgb="FFFF0000"/>
      <name val="Sans"/>
    </font>
    <font>
      <b/>
      <sz val="11"/>
      <color rgb="FFFFFFFF"/>
      <name val="Sans"/>
    </font>
    <font>
      <b/>
      <sz val="10"/>
      <color rgb="FF000000"/>
      <name val="Sans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</font>
    <font>
      <sz val="10"/>
      <color rgb="FF000000"/>
      <name val="Liberation Serif1"/>
    </font>
    <font>
      <sz val="10"/>
      <color rgb="FFFF0000"/>
      <name val="Sans"/>
    </font>
    <font>
      <sz val="10"/>
      <color rgb="FF000000"/>
      <name val="Cumberland AMT"/>
    </font>
    <font>
      <b/>
      <sz val="10"/>
      <color rgb="FF0047FF"/>
      <name val="Arial"/>
      <family val="2"/>
    </font>
    <font>
      <sz val="10"/>
      <color rgb="FF0047FF"/>
      <name val="Arial"/>
      <family val="2"/>
    </font>
    <font>
      <sz val="10"/>
      <color rgb="FF0047FF"/>
      <name val="Sans"/>
    </font>
    <font>
      <b/>
      <sz val="12"/>
      <color rgb="FF000000"/>
      <name val="Sans"/>
    </font>
  </fonts>
  <fills count="7">
    <fill>
      <patternFill patternType="none"/>
    </fill>
    <fill>
      <patternFill patternType="gray125"/>
    </fill>
    <fill>
      <patternFill patternType="solid">
        <fgColor rgb="FF99FFFF"/>
        <bgColor rgb="FF99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950E"/>
        <bgColor rgb="FFFF950E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12">
    <xf numFmtId="0" fontId="0" fillId="0" borderId="0" xfId="0"/>
    <xf numFmtId="0" fontId="6" fillId="0" borderId="0" xfId="0" applyFont="1" applyFill="1" applyBorder="1" applyAlignment="1" applyProtection="1">
      <alignment horizontal="center"/>
    </xf>
    <xf numFmtId="0" fontId="6" fillId="0" borderId="0" xfId="1" applyFont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170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70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168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167" fontId="6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170" fontId="6" fillId="0" borderId="1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left" wrapText="1"/>
    </xf>
    <xf numFmtId="171" fontId="7" fillId="0" borderId="1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>
      <alignment horizontal="center"/>
    </xf>
    <xf numFmtId="170" fontId="6" fillId="0" borderId="1" xfId="0" applyNumberFormat="1" applyFont="1" applyFill="1" applyBorder="1" applyAlignment="1" applyProtection="1">
      <alignment horizontal="center" wrapText="1"/>
    </xf>
    <xf numFmtId="169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170" fontId="6" fillId="0" borderId="0" xfId="0" applyNumberFormat="1" applyFont="1" applyFill="1" applyBorder="1" applyAlignment="1" applyProtection="1">
      <alignment horizontal="center" wrapText="1"/>
    </xf>
    <xf numFmtId="0" fontId="6" fillId="0" borderId="0" xfId="1" applyFont="1" applyAlignment="1">
      <alignment horizontal="left"/>
    </xf>
    <xf numFmtId="170" fontId="6" fillId="0" borderId="3" xfId="0" applyNumberFormat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3" fontId="6" fillId="0" borderId="3" xfId="0" applyNumberFormat="1" applyFont="1" applyFill="1" applyBorder="1" applyAlignment="1" applyProtection="1">
      <alignment horizontal="center"/>
    </xf>
    <xf numFmtId="4" fontId="6" fillId="0" borderId="3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169" fontId="6" fillId="0" borderId="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1" fontId="6" fillId="0" borderId="2" xfId="0" applyNumberFormat="1" applyFont="1" applyFill="1" applyBorder="1" applyAlignment="1" applyProtection="1">
      <alignment horizontal="center"/>
    </xf>
    <xf numFmtId="170" fontId="6" fillId="0" borderId="2" xfId="0" applyNumberFormat="1" applyFont="1" applyFill="1" applyBorder="1" applyAlignment="1" applyProtection="1">
      <alignment horizontal="center"/>
    </xf>
    <xf numFmtId="171" fontId="6" fillId="0" borderId="2" xfId="0" applyNumberFormat="1" applyFont="1" applyFill="1" applyBorder="1" applyAlignment="1" applyProtection="1">
      <alignment horizontal="center"/>
    </xf>
    <xf numFmtId="0" fontId="6" fillId="0" borderId="0" xfId="1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71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/>
    <xf numFmtId="0" fontId="16" fillId="4" borderId="0" xfId="0" applyFont="1" applyFill="1" applyBorder="1" applyAlignment="1" applyProtection="1"/>
    <xf numFmtId="169" fontId="15" fillId="4" borderId="0" xfId="0" applyNumberFormat="1" applyFont="1" applyFill="1" applyBorder="1" applyAlignment="1" applyProtection="1">
      <alignment horizontal="center"/>
    </xf>
    <xf numFmtId="168" fontId="15" fillId="4" borderId="0" xfId="0" applyNumberFormat="1" applyFont="1" applyFill="1" applyBorder="1" applyAlignment="1" applyProtection="1"/>
    <xf numFmtId="0" fontId="17" fillId="4" borderId="0" xfId="0" applyFont="1" applyFill="1" applyBorder="1" applyAlignment="1" applyProtection="1"/>
    <xf numFmtId="0" fontId="1" fillId="4" borderId="0" xfId="0" applyFont="1" applyFill="1" applyBorder="1" applyAlignment="1" applyProtection="1"/>
    <xf numFmtId="0" fontId="18" fillId="4" borderId="2" xfId="0" applyFont="1" applyFill="1" applyBorder="1" applyAlignment="1" applyProtection="1">
      <alignment wrapText="1"/>
    </xf>
    <xf numFmtId="0" fontId="15" fillId="4" borderId="2" xfId="0" applyFont="1" applyFill="1" applyBorder="1" applyAlignment="1" applyProtection="1"/>
    <xf numFmtId="0" fontId="15" fillId="4" borderId="2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168" fontId="15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/>
    <xf numFmtId="0" fontId="15" fillId="5" borderId="0" xfId="0" applyFont="1" applyFill="1" applyBorder="1" applyAlignment="1" applyProtection="1"/>
    <xf numFmtId="168" fontId="15" fillId="5" borderId="0" xfId="0" applyNumberFormat="1" applyFont="1" applyFill="1" applyBorder="1" applyAlignment="1" applyProtection="1"/>
    <xf numFmtId="0" fontId="17" fillId="5" borderId="0" xfId="0" applyFont="1" applyFill="1" applyBorder="1" applyAlignment="1" applyProtection="1"/>
    <xf numFmtId="0" fontId="1" fillId="5" borderId="0" xfId="0" applyFont="1" applyFill="1" applyBorder="1" applyAlignment="1" applyProtection="1"/>
    <xf numFmtId="170" fontId="15" fillId="0" borderId="0" xfId="0" applyNumberFormat="1" applyFont="1" applyFill="1" applyBorder="1" applyAlignment="1" applyProtection="1"/>
    <xf numFmtId="169" fontId="15" fillId="0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Alignment="1" applyProtection="1"/>
    <xf numFmtId="0" fontId="15" fillId="6" borderId="0" xfId="0" applyFont="1" applyFill="1" applyBorder="1" applyAlignment="1" applyProtection="1"/>
    <xf numFmtId="0" fontId="16" fillId="6" borderId="0" xfId="0" applyFont="1" applyFill="1" applyBorder="1" applyAlignment="1" applyProtection="1"/>
    <xf numFmtId="169" fontId="15" fillId="6" borderId="0" xfId="0" applyNumberFormat="1" applyFont="1" applyFill="1" applyBorder="1" applyAlignment="1" applyProtection="1">
      <alignment horizontal="center"/>
    </xf>
    <xf numFmtId="168" fontId="15" fillId="6" borderId="0" xfId="0" applyNumberFormat="1" applyFont="1" applyFill="1" applyBorder="1" applyAlignment="1" applyProtection="1"/>
    <xf numFmtId="170" fontId="15" fillId="6" borderId="0" xfId="0" applyNumberFormat="1" applyFont="1" applyFill="1" applyBorder="1" applyAlignment="1" applyProtection="1"/>
    <xf numFmtId="0" fontId="17" fillId="6" borderId="0" xfId="0" applyFont="1" applyFill="1" applyBorder="1" applyAlignment="1" applyProtection="1"/>
    <xf numFmtId="0" fontId="1" fillId="6" borderId="0" xfId="0" applyFont="1" applyFill="1" applyBorder="1" applyAlignment="1" applyProtection="1"/>
    <xf numFmtId="170" fontId="17" fillId="0" borderId="0" xfId="0" applyNumberFormat="1" applyFont="1" applyFill="1" applyBorder="1" applyAlignment="1" applyProtection="1"/>
    <xf numFmtId="0" fontId="16" fillId="5" borderId="0" xfId="0" applyFont="1" applyFill="1" applyBorder="1" applyAlignment="1" applyProtection="1"/>
    <xf numFmtId="170" fontId="17" fillId="6" borderId="0" xfId="0" applyNumberFormat="1" applyFont="1" applyFill="1" applyBorder="1" applyAlignment="1" applyProtection="1"/>
    <xf numFmtId="0" fontId="19" fillId="0" borderId="0" xfId="0" applyFont="1" applyFill="1" applyBorder="1" applyAlignment="1" applyProtection="1">
      <alignment wrapText="1"/>
    </xf>
    <xf numFmtId="170" fontId="1" fillId="0" borderId="0" xfId="0" applyNumberFormat="1" applyFont="1" applyFill="1" applyBorder="1" applyAlignment="1" applyProtection="1">
      <alignment horizontal="center"/>
    </xf>
    <xf numFmtId="170" fontId="14" fillId="0" borderId="0" xfId="0" applyNumberFormat="1" applyFont="1" applyFill="1" applyBorder="1" applyAlignment="1" applyProtection="1">
      <alignment horizontal="center"/>
    </xf>
    <xf numFmtId="170" fontId="15" fillId="0" borderId="3" xfId="0" applyNumberFormat="1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/>
    <xf numFmtId="0" fontId="15" fillId="0" borderId="2" xfId="0" applyFont="1" applyFill="1" applyBorder="1" applyAlignment="1" applyProtection="1"/>
    <xf numFmtId="0" fontId="18" fillId="0" borderId="2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/>
    </xf>
    <xf numFmtId="170" fontId="15" fillId="0" borderId="0" xfId="0" applyNumberFormat="1" applyFont="1" applyFill="1" applyBorder="1" applyAlignment="1" applyProtection="1">
      <alignment horizontal="center"/>
    </xf>
    <xf numFmtId="170" fontId="17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/>
    <xf numFmtId="169" fontId="1" fillId="0" borderId="0" xfId="0" applyNumberFormat="1" applyFont="1" applyFill="1" applyBorder="1" applyAlignment="1" applyProtection="1">
      <alignment horizontal="center"/>
    </xf>
    <xf numFmtId="169" fontId="1" fillId="0" borderId="0" xfId="0" applyNumberFormat="1" applyFont="1" applyFill="1" applyBorder="1" applyAlignment="1" applyProtection="1"/>
    <xf numFmtId="0" fontId="24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169" fontId="25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6"/>
  <sheetViews>
    <sheetView tabSelected="1" topLeftCell="A100" workbookViewId="0">
      <selection activeCell="J1" sqref="J1:K1048576"/>
    </sheetView>
  </sheetViews>
  <sheetFormatPr defaultRowHeight="14.25"/>
  <cols>
    <col min="1" max="1" width="13.375" style="5" customWidth="1"/>
    <col min="2" max="2" width="11.5" style="5" customWidth="1"/>
    <col min="3" max="3" width="82.875" style="53" customWidth="1"/>
    <col min="4" max="4" width="13.25" style="1" customWidth="1"/>
    <col min="5" max="5" width="17.875" style="1" customWidth="1"/>
    <col min="6" max="6" width="20.75" style="1" customWidth="1"/>
    <col min="7" max="7" width="16.5" style="1" customWidth="1"/>
    <col min="8" max="8" width="5.375" style="1" customWidth="1"/>
    <col min="9" max="9" width="7.5" style="5" customWidth="1"/>
    <col min="10" max="10" width="13.25" style="5" customWidth="1"/>
    <col min="11" max="11" width="10.625" style="1" customWidth="1"/>
    <col min="12" max="12" width="10.625" style="4" customWidth="1"/>
    <col min="13" max="13" width="10.625" style="1" customWidth="1"/>
    <col min="14" max="14" width="30.25" style="5" customWidth="1"/>
    <col min="15" max="1022" width="10.625" style="5" customWidth="1"/>
    <col min="16383" max="16384" width="9" style="5"/>
  </cols>
  <sheetData>
    <row r="1" spans="1:1021">
      <c r="A1" s="54" t="s">
        <v>0</v>
      </c>
      <c r="B1" s="54"/>
      <c r="C1" s="54"/>
      <c r="D1" s="54"/>
      <c r="E1" s="55" t="s">
        <v>1</v>
      </c>
      <c r="F1" s="55"/>
      <c r="G1" s="1">
        <v>500</v>
      </c>
      <c r="I1" s="2"/>
      <c r="J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</row>
    <row r="2" spans="1:1021">
      <c r="A2" s="6" t="s">
        <v>2</v>
      </c>
      <c r="B2" s="6" t="s">
        <v>3</v>
      </c>
      <c r="C2" s="7" t="s">
        <v>4</v>
      </c>
      <c r="D2" s="6" t="s">
        <v>5</v>
      </c>
      <c r="E2" s="6"/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8" t="s">
        <v>12</v>
      </c>
      <c r="M2" s="6" t="s">
        <v>13</v>
      </c>
      <c r="N2" s="2"/>
      <c r="O2" s="6" t="s">
        <v>14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2"/>
      <c r="AMG2" s="2"/>
    </row>
    <row r="3" spans="1:1021">
      <c r="A3" s="1" t="s">
        <v>15</v>
      </c>
      <c r="B3" s="1" t="s">
        <v>16</v>
      </c>
      <c r="C3" s="9" t="s">
        <v>17</v>
      </c>
      <c r="D3" s="1" t="s">
        <v>18</v>
      </c>
      <c r="F3" s="1" t="s">
        <v>18</v>
      </c>
      <c r="H3" s="1">
        <v>1</v>
      </c>
      <c r="I3" s="1" t="s">
        <v>19</v>
      </c>
      <c r="J3" s="1">
        <f t="shared" ref="J3:J17" si="0">G$1*H3</f>
        <v>500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2"/>
      <c r="AMG3" s="2"/>
    </row>
    <row r="4" spans="1:1021">
      <c r="A4" s="1" t="s">
        <v>15</v>
      </c>
      <c r="B4" s="1" t="s">
        <v>20</v>
      </c>
      <c r="C4" s="9" t="s">
        <v>21</v>
      </c>
      <c r="D4" s="1" t="s">
        <v>18</v>
      </c>
      <c r="F4" s="1" t="s">
        <v>18</v>
      </c>
      <c r="H4" s="1">
        <v>1</v>
      </c>
      <c r="I4" s="1" t="s">
        <v>19</v>
      </c>
      <c r="J4" s="1">
        <f t="shared" si="0"/>
        <v>500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2"/>
      <c r="AMG4" s="2"/>
    </row>
    <row r="5" spans="1:1021">
      <c r="A5" s="1" t="s">
        <v>15</v>
      </c>
      <c r="B5" s="1" t="s">
        <v>22</v>
      </c>
      <c r="C5" s="9" t="s">
        <v>23</v>
      </c>
      <c r="D5" s="1" t="s">
        <v>18</v>
      </c>
      <c r="F5" s="1" t="s">
        <v>18</v>
      </c>
      <c r="H5" s="1">
        <v>2</v>
      </c>
      <c r="I5" s="1" t="s">
        <v>19</v>
      </c>
      <c r="J5" s="1">
        <f t="shared" si="0"/>
        <v>1000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2"/>
      <c r="AMG5" s="2"/>
    </row>
    <row r="6" spans="1:1021">
      <c r="A6" s="1" t="s">
        <v>15</v>
      </c>
      <c r="B6" s="1" t="s">
        <v>24</v>
      </c>
      <c r="C6" s="9" t="s">
        <v>25</v>
      </c>
      <c r="D6" s="1" t="s">
        <v>18</v>
      </c>
      <c r="F6" s="1" t="s">
        <v>18</v>
      </c>
      <c r="H6" s="1">
        <v>1</v>
      </c>
      <c r="I6" s="1" t="s">
        <v>19</v>
      </c>
      <c r="J6" s="1">
        <f t="shared" si="0"/>
        <v>500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2"/>
      <c r="AMG6" s="2"/>
    </row>
    <row r="7" spans="1:1021">
      <c r="A7" s="1" t="s">
        <v>15</v>
      </c>
      <c r="B7" s="2" t="s">
        <v>26</v>
      </c>
      <c r="C7" s="9" t="s">
        <v>27</v>
      </c>
      <c r="D7" s="1" t="s">
        <v>18</v>
      </c>
      <c r="F7" s="1" t="s">
        <v>18</v>
      </c>
      <c r="H7" s="1">
        <v>1</v>
      </c>
      <c r="I7" s="1" t="s">
        <v>19</v>
      </c>
      <c r="J7" s="1">
        <f t="shared" si="0"/>
        <v>500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2"/>
      <c r="AMG7" s="2"/>
    </row>
    <row r="8" spans="1:1021">
      <c r="A8" s="1" t="s">
        <v>15</v>
      </c>
      <c r="B8" s="1" t="s">
        <v>28</v>
      </c>
      <c r="C8" s="9" t="s">
        <v>29</v>
      </c>
      <c r="D8" s="1" t="s">
        <v>18</v>
      </c>
      <c r="F8" s="1" t="s">
        <v>18</v>
      </c>
      <c r="H8" s="1">
        <v>1</v>
      </c>
      <c r="I8" s="1" t="s">
        <v>19</v>
      </c>
      <c r="J8" s="1">
        <f t="shared" si="0"/>
        <v>500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2"/>
      <c r="AMG8" s="2"/>
    </row>
    <row r="9" spans="1:1021">
      <c r="A9" s="1" t="s">
        <v>15</v>
      </c>
      <c r="B9" s="1" t="s">
        <v>30</v>
      </c>
      <c r="C9" s="9" t="s">
        <v>31</v>
      </c>
      <c r="D9" s="1" t="s">
        <v>18</v>
      </c>
      <c r="F9" s="1" t="s">
        <v>18</v>
      </c>
      <c r="H9" s="1">
        <v>1</v>
      </c>
      <c r="I9" s="1" t="s">
        <v>19</v>
      </c>
      <c r="J9" s="1">
        <f t="shared" si="0"/>
        <v>500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2"/>
      <c r="AMG9" s="2"/>
    </row>
    <row r="10" spans="1:1021">
      <c r="A10" s="1" t="s">
        <v>15</v>
      </c>
      <c r="B10" s="1" t="s">
        <v>32</v>
      </c>
      <c r="C10" s="9" t="s">
        <v>33</v>
      </c>
      <c r="D10" s="1" t="s">
        <v>18</v>
      </c>
      <c r="F10" s="1" t="s">
        <v>18</v>
      </c>
      <c r="H10" s="1">
        <v>1</v>
      </c>
      <c r="I10" s="1" t="s">
        <v>19</v>
      </c>
      <c r="J10" s="1">
        <f t="shared" si="0"/>
        <v>500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2"/>
      <c r="AMG10" s="2"/>
    </row>
    <row r="11" spans="1:1021">
      <c r="A11" s="1" t="s">
        <v>15</v>
      </c>
      <c r="B11" s="1" t="s">
        <v>34</v>
      </c>
      <c r="C11" s="9" t="s">
        <v>35</v>
      </c>
      <c r="D11" s="1" t="s">
        <v>18</v>
      </c>
      <c r="F11" s="1" t="s">
        <v>18</v>
      </c>
      <c r="H11" s="1">
        <v>1</v>
      </c>
      <c r="I11" s="1" t="s">
        <v>19</v>
      </c>
      <c r="J11" s="1">
        <f t="shared" si="0"/>
        <v>500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2"/>
      <c r="AMG11" s="2"/>
    </row>
    <row r="12" spans="1:1021">
      <c r="A12" s="1" t="s">
        <v>15</v>
      </c>
      <c r="B12" s="1" t="s">
        <v>36</v>
      </c>
      <c r="C12" s="9" t="s">
        <v>37</v>
      </c>
      <c r="D12" s="1" t="s">
        <v>18</v>
      </c>
      <c r="F12" s="1" t="s">
        <v>18</v>
      </c>
      <c r="H12" s="1">
        <v>1</v>
      </c>
      <c r="I12" s="1" t="s">
        <v>19</v>
      </c>
      <c r="J12" s="1">
        <f t="shared" si="0"/>
        <v>500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2"/>
      <c r="AMG12" s="2"/>
    </row>
    <row r="13" spans="1:1021">
      <c r="A13" s="1" t="s">
        <v>15</v>
      </c>
      <c r="B13" s="1" t="s">
        <v>38</v>
      </c>
      <c r="C13" s="9" t="s">
        <v>39</v>
      </c>
      <c r="D13" s="1" t="s">
        <v>18</v>
      </c>
      <c r="F13" s="1" t="s">
        <v>18</v>
      </c>
      <c r="H13" s="1">
        <v>1</v>
      </c>
      <c r="I13" s="1" t="s">
        <v>19</v>
      </c>
      <c r="J13" s="1">
        <f t="shared" si="0"/>
        <v>500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2"/>
      <c r="AMG13" s="2"/>
    </row>
    <row r="14" spans="1:1021">
      <c r="A14" s="1" t="s">
        <v>15</v>
      </c>
      <c r="B14" s="1" t="s">
        <v>40</v>
      </c>
      <c r="C14" s="9" t="s">
        <v>41</v>
      </c>
      <c r="D14" s="1" t="s">
        <v>18</v>
      </c>
      <c r="F14" s="1" t="s">
        <v>18</v>
      </c>
      <c r="H14" s="1">
        <v>2</v>
      </c>
      <c r="I14" s="1" t="s">
        <v>19</v>
      </c>
      <c r="J14" s="1">
        <f t="shared" si="0"/>
        <v>1000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2"/>
      <c r="AMG14" s="2"/>
    </row>
    <row r="15" spans="1:1021">
      <c r="A15" s="1" t="s">
        <v>15</v>
      </c>
      <c r="B15" s="1" t="s">
        <v>42</v>
      </c>
      <c r="C15" s="9" t="s">
        <v>43</v>
      </c>
      <c r="D15" s="1" t="s">
        <v>18</v>
      </c>
      <c r="F15" s="1" t="s">
        <v>18</v>
      </c>
      <c r="H15" s="1">
        <v>1</v>
      </c>
      <c r="I15" s="1" t="s">
        <v>19</v>
      </c>
      <c r="J15" s="1">
        <f t="shared" si="0"/>
        <v>500</v>
      </c>
      <c r="K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2"/>
      <c r="AMG15" s="2"/>
    </row>
    <row r="16" spans="1:1021">
      <c r="A16" s="1" t="s">
        <v>15</v>
      </c>
      <c r="B16" s="1" t="s">
        <v>44</v>
      </c>
      <c r="C16" s="9" t="s">
        <v>45</v>
      </c>
      <c r="D16" s="1" t="s">
        <v>18</v>
      </c>
      <c r="F16" s="1" t="s">
        <v>18</v>
      </c>
      <c r="H16" s="1">
        <v>1</v>
      </c>
      <c r="I16" s="1" t="s">
        <v>19</v>
      </c>
      <c r="J16" s="1">
        <f t="shared" si="0"/>
        <v>500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2"/>
      <c r="AMG16" s="2"/>
    </row>
    <row r="17" spans="1:1022">
      <c r="A17" s="1" t="s">
        <v>15</v>
      </c>
      <c r="B17" s="1" t="s">
        <v>46</v>
      </c>
      <c r="C17" s="9" t="s">
        <v>47</v>
      </c>
      <c r="D17" s="1" t="s">
        <v>18</v>
      </c>
      <c r="F17" s="1" t="s">
        <v>18</v>
      </c>
      <c r="H17" s="1">
        <v>1</v>
      </c>
      <c r="I17" s="1" t="s">
        <v>19</v>
      </c>
      <c r="J17" s="1">
        <f t="shared" si="0"/>
        <v>500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2"/>
      <c r="AMG17" s="2"/>
    </row>
    <row r="18" spans="1:1022">
      <c r="A18" s="1"/>
      <c r="B18" s="1"/>
      <c r="C18" s="9"/>
      <c r="I18" s="1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2"/>
      <c r="AMG18" s="2"/>
    </row>
    <row r="19" spans="1:1022">
      <c r="A19" s="1" t="s">
        <v>48</v>
      </c>
      <c r="B19" s="1" t="s">
        <v>49</v>
      </c>
      <c r="C19" s="9" t="s">
        <v>50</v>
      </c>
      <c r="D19" s="1" t="s">
        <v>51</v>
      </c>
      <c r="E19" s="12">
        <v>11102951</v>
      </c>
      <c r="F19" s="1" t="s">
        <v>51</v>
      </c>
      <c r="G19" s="12">
        <v>11102951</v>
      </c>
      <c r="H19" s="1">
        <v>2</v>
      </c>
      <c r="I19" s="1" t="s">
        <v>19</v>
      </c>
      <c r="J19" s="1">
        <f t="shared" ref="J19:J48" si="1">G$1*H19</f>
        <v>1000</v>
      </c>
      <c r="M19" s="4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2"/>
      <c r="AMG19" s="2"/>
    </row>
    <row r="20" spans="1:1022">
      <c r="A20" s="1" t="s">
        <v>48</v>
      </c>
      <c r="B20" s="1" t="s">
        <v>52</v>
      </c>
      <c r="C20" s="9" t="s">
        <v>53</v>
      </c>
      <c r="D20" s="13" t="s">
        <v>51</v>
      </c>
      <c r="E20" s="13" t="s">
        <v>54</v>
      </c>
      <c r="F20" s="1" t="s">
        <v>51</v>
      </c>
      <c r="H20" s="1">
        <v>2</v>
      </c>
      <c r="I20" s="1" t="s">
        <v>19</v>
      </c>
      <c r="J20" s="1">
        <f t="shared" si="1"/>
        <v>1000</v>
      </c>
      <c r="M20" s="4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2"/>
      <c r="AMG20" s="2"/>
    </row>
    <row r="21" spans="1:1022">
      <c r="A21" s="1" t="s">
        <v>48</v>
      </c>
      <c r="B21" s="1" t="s">
        <v>55</v>
      </c>
      <c r="C21" s="9" t="s">
        <v>56</v>
      </c>
      <c r="D21" s="13" t="s">
        <v>51</v>
      </c>
      <c r="E21" s="13">
        <v>40302</v>
      </c>
      <c r="F21" s="1" t="s">
        <v>51</v>
      </c>
      <c r="H21" s="1">
        <v>3</v>
      </c>
      <c r="I21" s="1" t="s">
        <v>19</v>
      </c>
      <c r="J21" s="1">
        <f t="shared" si="1"/>
        <v>1500</v>
      </c>
      <c r="M21" s="4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2"/>
      <c r="AMG21" s="2"/>
    </row>
    <row r="22" spans="1:1022">
      <c r="A22" s="1" t="s">
        <v>48</v>
      </c>
      <c r="B22" s="1" t="s">
        <v>57</v>
      </c>
      <c r="C22" s="9" t="s">
        <v>58</v>
      </c>
      <c r="D22" s="13" t="s">
        <v>51</v>
      </c>
      <c r="E22" s="12">
        <v>40818</v>
      </c>
      <c r="F22" s="1" t="s">
        <v>51</v>
      </c>
      <c r="H22" s="1">
        <v>2</v>
      </c>
      <c r="I22" s="1" t="s">
        <v>19</v>
      </c>
      <c r="J22" s="1">
        <f t="shared" si="1"/>
        <v>1000</v>
      </c>
      <c r="M22" s="4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2"/>
      <c r="AMG22" s="2"/>
    </row>
    <row r="23" spans="1:1022" ht="12.4" customHeight="1">
      <c r="A23" s="1" t="s">
        <v>48</v>
      </c>
      <c r="B23" s="1" t="s">
        <v>59</v>
      </c>
      <c r="C23" s="9" t="s">
        <v>60</v>
      </c>
      <c r="D23" s="1" t="s">
        <v>61</v>
      </c>
      <c r="E23" s="13" t="s">
        <v>62</v>
      </c>
      <c r="F23" s="1" t="s">
        <v>61</v>
      </c>
      <c r="G23" s="13" t="s">
        <v>62</v>
      </c>
      <c r="H23" s="1">
        <v>4</v>
      </c>
      <c r="I23" s="1" t="s">
        <v>19</v>
      </c>
      <c r="J23" s="1">
        <f t="shared" si="1"/>
        <v>2000</v>
      </c>
      <c r="M23" s="4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2"/>
      <c r="AMG23" s="2"/>
    </row>
    <row r="24" spans="1:1022">
      <c r="A24" s="1" t="s">
        <v>48</v>
      </c>
      <c r="B24" s="1" t="s">
        <v>63</v>
      </c>
      <c r="C24" s="9" t="s">
        <v>64</v>
      </c>
      <c r="D24" s="13" t="s">
        <v>51</v>
      </c>
      <c r="E24" s="13">
        <v>39505</v>
      </c>
      <c r="F24" s="1" t="s">
        <v>51</v>
      </c>
      <c r="G24" s="1">
        <v>39505</v>
      </c>
      <c r="H24" s="1">
        <v>6</v>
      </c>
      <c r="I24" s="1" t="s">
        <v>19</v>
      </c>
      <c r="J24" s="1">
        <f t="shared" si="1"/>
        <v>3000</v>
      </c>
      <c r="M24" s="4"/>
      <c r="N24" s="1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4"/>
      <c r="AMG24" s="14"/>
      <c r="AMH24" s="15"/>
    </row>
    <row r="25" spans="1:1022">
      <c r="A25" s="1" t="s">
        <v>48</v>
      </c>
      <c r="B25" s="1" t="s">
        <v>65</v>
      </c>
      <c r="C25" s="9" t="s">
        <v>66</v>
      </c>
      <c r="D25" s="13" t="s">
        <v>51</v>
      </c>
      <c r="E25" s="1">
        <v>40929</v>
      </c>
      <c r="F25" s="1" t="s">
        <v>67</v>
      </c>
      <c r="G25" s="1">
        <v>40929</v>
      </c>
      <c r="H25" s="1">
        <v>2</v>
      </c>
      <c r="I25" s="1" t="s">
        <v>19</v>
      </c>
      <c r="J25" s="1">
        <f t="shared" si="1"/>
        <v>1000</v>
      </c>
      <c r="M25" s="4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2"/>
      <c r="AMG25" s="2"/>
    </row>
    <row r="26" spans="1:1022">
      <c r="A26" s="1" t="s">
        <v>48</v>
      </c>
      <c r="B26" s="1" t="s">
        <v>68</v>
      </c>
      <c r="C26" s="9" t="s">
        <v>69</v>
      </c>
      <c r="D26" s="13" t="s">
        <v>51</v>
      </c>
      <c r="E26" s="13">
        <v>39508</v>
      </c>
      <c r="F26" s="13" t="s">
        <v>51</v>
      </c>
      <c r="G26" s="13">
        <v>39508</v>
      </c>
      <c r="H26" s="1">
        <v>3</v>
      </c>
      <c r="I26" s="1" t="s">
        <v>19</v>
      </c>
      <c r="J26" s="1">
        <f t="shared" si="1"/>
        <v>1500</v>
      </c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</row>
    <row r="27" spans="1:1022">
      <c r="A27" s="1" t="s">
        <v>48</v>
      </c>
      <c r="B27" s="1" t="s">
        <v>70</v>
      </c>
      <c r="C27" s="9" t="s">
        <v>71</v>
      </c>
      <c r="D27" s="13" t="s">
        <v>51</v>
      </c>
      <c r="E27" s="1">
        <v>40352</v>
      </c>
      <c r="F27" s="13" t="s">
        <v>51</v>
      </c>
      <c r="G27" s="1">
        <v>40352</v>
      </c>
      <c r="H27" s="1">
        <v>13</v>
      </c>
      <c r="I27" s="1" t="s">
        <v>19</v>
      </c>
      <c r="J27" s="1">
        <f t="shared" si="1"/>
        <v>6500</v>
      </c>
      <c r="M27" s="4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2"/>
      <c r="AMG27" s="2"/>
    </row>
    <row r="28" spans="1:1022">
      <c r="A28" s="1" t="s">
        <v>48</v>
      </c>
      <c r="B28" s="1" t="s">
        <v>72</v>
      </c>
      <c r="C28" s="9" t="s">
        <v>73</v>
      </c>
      <c r="D28" s="13" t="s">
        <v>51</v>
      </c>
      <c r="E28" s="1">
        <v>39526</v>
      </c>
      <c r="F28" s="1" t="s">
        <v>74</v>
      </c>
      <c r="G28" s="1" t="s">
        <v>75</v>
      </c>
      <c r="H28" s="1">
        <v>4</v>
      </c>
      <c r="I28" s="1" t="s">
        <v>19</v>
      </c>
      <c r="J28" s="1">
        <f t="shared" si="1"/>
        <v>2000</v>
      </c>
      <c r="M28" s="4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2"/>
      <c r="AMG28" s="2"/>
    </row>
    <row r="29" spans="1:1022">
      <c r="A29" s="1" t="s">
        <v>48</v>
      </c>
      <c r="B29" s="1" t="s">
        <v>76</v>
      </c>
      <c r="C29" s="9" t="s">
        <v>77</v>
      </c>
      <c r="D29" s="1" t="s">
        <v>51</v>
      </c>
      <c r="E29" s="1">
        <v>40353</v>
      </c>
      <c r="F29" s="1" t="s">
        <v>51</v>
      </c>
      <c r="H29" s="1">
        <v>4</v>
      </c>
      <c r="I29" s="1" t="s">
        <v>19</v>
      </c>
      <c r="J29" s="1">
        <f t="shared" si="1"/>
        <v>2000</v>
      </c>
      <c r="M29" s="4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2"/>
      <c r="AMG29" s="2"/>
    </row>
    <row r="30" spans="1:1022">
      <c r="A30" s="1" t="s">
        <v>48</v>
      </c>
      <c r="B30" s="1" t="s">
        <v>78</v>
      </c>
      <c r="C30" s="9" t="s">
        <v>79</v>
      </c>
      <c r="D30" s="13" t="s">
        <v>51</v>
      </c>
      <c r="E30" s="13">
        <v>40303</v>
      </c>
      <c r="F30" s="1" t="s">
        <v>51</v>
      </c>
      <c r="H30" s="1">
        <v>6</v>
      </c>
      <c r="I30" s="1" t="s">
        <v>19</v>
      </c>
      <c r="J30" s="1">
        <f t="shared" si="1"/>
        <v>3000</v>
      </c>
      <c r="M30" s="4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2"/>
      <c r="AMG30" s="2"/>
    </row>
    <row r="31" spans="1:1022">
      <c r="A31" s="1" t="s">
        <v>48</v>
      </c>
      <c r="B31" s="1" t="s">
        <v>80</v>
      </c>
      <c r="C31" s="9" t="s">
        <v>81</v>
      </c>
      <c r="F31" s="1" t="s">
        <v>82</v>
      </c>
      <c r="H31" s="1">
        <v>2</v>
      </c>
      <c r="I31" s="1" t="s">
        <v>19</v>
      </c>
      <c r="J31" s="1">
        <f t="shared" si="1"/>
        <v>1000</v>
      </c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2"/>
      <c r="AMG31" s="2"/>
    </row>
    <row r="32" spans="1:1022">
      <c r="A32" s="1" t="s">
        <v>48</v>
      </c>
      <c r="B32" s="1" t="s">
        <v>83</v>
      </c>
      <c r="C32" s="9" t="s">
        <v>84</v>
      </c>
      <c r="D32" s="1" t="s">
        <v>51</v>
      </c>
      <c r="E32" s="1">
        <v>40163</v>
      </c>
      <c r="F32" s="1" t="s">
        <v>51</v>
      </c>
      <c r="H32" s="1">
        <v>2</v>
      </c>
      <c r="I32" s="1" t="s">
        <v>19</v>
      </c>
      <c r="J32" s="1">
        <f t="shared" si="1"/>
        <v>1000</v>
      </c>
      <c r="M32" s="4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2"/>
      <c r="AMG32" s="2"/>
    </row>
    <row r="33" spans="1:1021">
      <c r="A33" s="1" t="s">
        <v>48</v>
      </c>
      <c r="B33" s="1" t="s">
        <v>85</v>
      </c>
      <c r="C33" s="9" t="s">
        <v>86</v>
      </c>
      <c r="D33" s="1" t="s">
        <v>51</v>
      </c>
      <c r="E33" s="13">
        <v>11511045</v>
      </c>
      <c r="F33" s="1" t="s">
        <v>51</v>
      </c>
      <c r="H33" s="1">
        <v>2</v>
      </c>
      <c r="I33" s="1" t="s">
        <v>19</v>
      </c>
      <c r="J33" s="1">
        <f t="shared" si="1"/>
        <v>1000</v>
      </c>
      <c r="M33" s="4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2"/>
      <c r="AMG33" s="2"/>
    </row>
    <row r="34" spans="1:1021">
      <c r="A34" s="1" t="s">
        <v>48</v>
      </c>
      <c r="B34" s="1" t="s">
        <v>87</v>
      </c>
      <c r="C34" s="9" t="s">
        <v>88</v>
      </c>
      <c r="D34" s="1" t="s">
        <v>51</v>
      </c>
      <c r="E34" s="13">
        <v>11511046</v>
      </c>
      <c r="F34" s="1" t="s">
        <v>51</v>
      </c>
      <c r="H34" s="1">
        <v>2</v>
      </c>
      <c r="I34" s="1" t="s">
        <v>19</v>
      </c>
      <c r="J34" s="1">
        <f t="shared" si="1"/>
        <v>1000</v>
      </c>
      <c r="M34" s="4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2"/>
      <c r="AMG34" s="2"/>
    </row>
    <row r="35" spans="1:1021">
      <c r="A35" s="1" t="s">
        <v>48</v>
      </c>
      <c r="B35" s="1" t="s">
        <v>89</v>
      </c>
      <c r="C35" s="9" t="s">
        <v>90</v>
      </c>
      <c r="D35" s="1" t="s">
        <v>51</v>
      </c>
      <c r="E35" s="13">
        <v>1140357</v>
      </c>
      <c r="F35" s="1" t="s">
        <v>51</v>
      </c>
      <c r="H35" s="1">
        <v>6</v>
      </c>
      <c r="I35" s="1" t="s">
        <v>19</v>
      </c>
      <c r="J35" s="1">
        <f t="shared" si="1"/>
        <v>3000</v>
      </c>
      <c r="M35" s="4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2"/>
      <c r="AMG35" s="2"/>
    </row>
    <row r="36" spans="1:1021">
      <c r="A36" s="1" t="s">
        <v>48</v>
      </c>
      <c r="B36" s="1" t="s">
        <v>91</v>
      </c>
      <c r="C36" s="9" t="s">
        <v>92</v>
      </c>
      <c r="D36" s="1" t="s">
        <v>51</v>
      </c>
      <c r="E36" s="13" t="s">
        <v>93</v>
      </c>
      <c r="F36" s="1" t="s">
        <v>51</v>
      </c>
      <c r="H36" s="1">
        <v>3</v>
      </c>
      <c r="I36" s="1" t="s">
        <v>19</v>
      </c>
      <c r="J36" s="1">
        <f t="shared" si="1"/>
        <v>1500</v>
      </c>
      <c r="M36" s="4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2"/>
      <c r="AMG36" s="2"/>
    </row>
    <row r="37" spans="1:1021">
      <c r="A37" s="1" t="s">
        <v>48</v>
      </c>
      <c r="B37" s="1" t="s">
        <v>94</v>
      </c>
      <c r="C37" s="9" t="s">
        <v>95</v>
      </c>
      <c r="D37" s="13" t="s">
        <v>51</v>
      </c>
      <c r="E37" s="13" t="s">
        <v>96</v>
      </c>
      <c r="F37" s="1" t="s">
        <v>74</v>
      </c>
      <c r="G37" s="1" t="s">
        <v>96</v>
      </c>
      <c r="H37" s="1">
        <v>4</v>
      </c>
      <c r="I37" s="1" t="s">
        <v>19</v>
      </c>
      <c r="J37" s="1">
        <f t="shared" si="1"/>
        <v>2000</v>
      </c>
      <c r="M37" s="4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2"/>
      <c r="AMG37" s="2"/>
    </row>
    <row r="38" spans="1:1021">
      <c r="A38" s="1" t="s">
        <v>48</v>
      </c>
      <c r="B38" s="1" t="s">
        <v>97</v>
      </c>
      <c r="C38" s="9" t="s">
        <v>98</v>
      </c>
      <c r="D38" s="1" t="s">
        <v>51</v>
      </c>
      <c r="E38" s="1" t="s">
        <v>99</v>
      </c>
      <c r="F38" s="1" t="s">
        <v>51</v>
      </c>
      <c r="G38" s="1" t="s">
        <v>99</v>
      </c>
      <c r="H38" s="1">
        <v>4</v>
      </c>
      <c r="I38" s="1" t="s">
        <v>19</v>
      </c>
      <c r="J38" s="1">
        <f t="shared" si="1"/>
        <v>2000</v>
      </c>
      <c r="M38" s="4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2"/>
      <c r="AMG38" s="2"/>
    </row>
    <row r="39" spans="1:1021">
      <c r="A39" s="1" t="s">
        <v>48</v>
      </c>
      <c r="B39" s="1" t="s">
        <v>100</v>
      </c>
      <c r="C39" s="9" t="s">
        <v>101</v>
      </c>
      <c r="D39" s="1" t="s">
        <v>51</v>
      </c>
      <c r="E39" s="1">
        <v>134596</v>
      </c>
      <c r="F39" s="1" t="s">
        <v>51</v>
      </c>
      <c r="G39" s="1">
        <v>134596</v>
      </c>
      <c r="H39" s="1">
        <v>2</v>
      </c>
      <c r="I39" s="1" t="s">
        <v>19</v>
      </c>
      <c r="J39" s="1">
        <f t="shared" si="1"/>
        <v>1000</v>
      </c>
      <c r="M39" s="4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2"/>
      <c r="AMG39" s="2"/>
    </row>
    <row r="40" spans="1:1021">
      <c r="A40" s="1" t="s">
        <v>48</v>
      </c>
      <c r="B40" s="1" t="s">
        <v>102</v>
      </c>
      <c r="C40" s="9" t="s">
        <v>103</v>
      </c>
      <c r="D40" s="13" t="s">
        <v>51</v>
      </c>
      <c r="E40" s="13" t="s">
        <v>104</v>
      </c>
      <c r="F40" s="1" t="s">
        <v>74</v>
      </c>
      <c r="G40" s="1" t="s">
        <v>104</v>
      </c>
      <c r="H40" s="1">
        <v>1</v>
      </c>
      <c r="I40" s="1" t="s">
        <v>19</v>
      </c>
      <c r="J40" s="1">
        <f t="shared" si="1"/>
        <v>500</v>
      </c>
      <c r="M40" s="4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2"/>
      <c r="AMG40" s="2"/>
    </row>
    <row r="41" spans="1:1021">
      <c r="A41" s="1" t="s">
        <v>105</v>
      </c>
      <c r="B41" s="1" t="s">
        <v>106</v>
      </c>
      <c r="C41" s="9" t="s">
        <v>107</v>
      </c>
      <c r="D41" s="1" t="s">
        <v>108</v>
      </c>
      <c r="F41" s="1" t="s">
        <v>108</v>
      </c>
      <c r="H41" s="1">
        <v>5</v>
      </c>
      <c r="I41" s="1" t="s">
        <v>19</v>
      </c>
      <c r="J41" s="1">
        <f t="shared" si="1"/>
        <v>2500</v>
      </c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2"/>
      <c r="AMG41" s="2"/>
    </row>
    <row r="42" spans="1:1021">
      <c r="A42" s="1" t="s">
        <v>48</v>
      </c>
      <c r="B42" s="1" t="s">
        <v>109</v>
      </c>
      <c r="C42" s="9" t="s">
        <v>110</v>
      </c>
      <c r="D42" s="1" t="s">
        <v>61</v>
      </c>
      <c r="E42" s="12" t="s">
        <v>111</v>
      </c>
      <c r="F42" s="1" t="s">
        <v>61</v>
      </c>
      <c r="G42" s="12" t="s">
        <v>111</v>
      </c>
      <c r="H42" s="1">
        <v>1</v>
      </c>
      <c r="I42" s="1" t="s">
        <v>19</v>
      </c>
      <c r="J42" s="1">
        <f t="shared" si="1"/>
        <v>500</v>
      </c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2"/>
      <c r="AMG42" s="2"/>
    </row>
    <row r="43" spans="1:1021">
      <c r="A43" s="1" t="s">
        <v>48</v>
      </c>
      <c r="B43" s="1" t="s">
        <v>112</v>
      </c>
      <c r="C43" s="9" t="s">
        <v>113</v>
      </c>
      <c r="D43" s="1" t="s">
        <v>51</v>
      </c>
      <c r="E43" s="12" t="s">
        <v>114</v>
      </c>
      <c r="F43" s="1" t="s">
        <v>74</v>
      </c>
      <c r="G43" s="1" t="s">
        <v>115</v>
      </c>
      <c r="H43" s="1">
        <v>1</v>
      </c>
      <c r="I43" s="1" t="s">
        <v>19</v>
      </c>
      <c r="J43" s="1">
        <f t="shared" si="1"/>
        <v>500</v>
      </c>
      <c r="M43" s="4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2"/>
      <c r="AMG43" s="2"/>
    </row>
    <row r="44" spans="1:1021">
      <c r="A44" s="1" t="s">
        <v>48</v>
      </c>
      <c r="B44" s="1" t="s">
        <v>116</v>
      </c>
      <c r="C44" s="9" t="s">
        <v>117</v>
      </c>
      <c r="D44" s="1" t="s">
        <v>51</v>
      </c>
      <c r="E44" s="1">
        <v>39905</v>
      </c>
      <c r="F44" s="1" t="s">
        <v>51</v>
      </c>
      <c r="G44" s="1">
        <v>39905</v>
      </c>
      <c r="H44" s="1">
        <v>1</v>
      </c>
      <c r="I44" s="1" t="s">
        <v>19</v>
      </c>
      <c r="J44" s="1">
        <f t="shared" si="1"/>
        <v>500</v>
      </c>
      <c r="M44" s="4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2"/>
      <c r="AMG44" s="2"/>
    </row>
    <row r="45" spans="1:1021">
      <c r="A45" s="1" t="s">
        <v>48</v>
      </c>
      <c r="B45" s="1" t="s">
        <v>118</v>
      </c>
      <c r="C45" s="9" t="s">
        <v>119</v>
      </c>
      <c r="D45" s="1" t="s">
        <v>51</v>
      </c>
      <c r="E45" s="1">
        <v>1139539</v>
      </c>
      <c r="F45" s="1" t="s">
        <v>51</v>
      </c>
      <c r="G45" s="1">
        <v>1139539</v>
      </c>
      <c r="H45" s="1">
        <v>1</v>
      </c>
      <c r="I45" s="1" t="s">
        <v>19</v>
      </c>
      <c r="J45" s="1">
        <f t="shared" si="1"/>
        <v>500</v>
      </c>
      <c r="M45" s="4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2"/>
      <c r="AMG45" s="2"/>
    </row>
    <row r="46" spans="1:1021">
      <c r="A46" s="1" t="s">
        <v>48</v>
      </c>
      <c r="B46" s="1" t="s">
        <v>120</v>
      </c>
      <c r="C46" s="9" t="s">
        <v>121</v>
      </c>
      <c r="E46" s="1" t="s">
        <v>122</v>
      </c>
      <c r="F46" s="1" t="s">
        <v>123</v>
      </c>
      <c r="G46" s="1" t="s">
        <v>122</v>
      </c>
      <c r="H46" s="1">
        <v>2</v>
      </c>
      <c r="I46" s="1" t="s">
        <v>19</v>
      </c>
      <c r="J46" s="1">
        <f t="shared" si="1"/>
        <v>1000</v>
      </c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2"/>
      <c r="AMG46" s="2"/>
    </row>
    <row r="47" spans="1:1021">
      <c r="A47" s="1" t="s">
        <v>105</v>
      </c>
      <c r="B47" s="1" t="s">
        <v>124</v>
      </c>
      <c r="C47" s="9" t="s">
        <v>125</v>
      </c>
      <c r="F47" s="1" t="s">
        <v>126</v>
      </c>
      <c r="G47" s="1" t="s">
        <v>127</v>
      </c>
      <c r="H47" s="1">
        <v>1</v>
      </c>
      <c r="I47" s="1" t="s">
        <v>19</v>
      </c>
      <c r="J47" s="1">
        <f t="shared" si="1"/>
        <v>500</v>
      </c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2"/>
      <c r="AMG47" s="2"/>
    </row>
    <row r="48" spans="1:1021">
      <c r="A48" s="1" t="s">
        <v>105</v>
      </c>
      <c r="B48" s="1" t="s">
        <v>128</v>
      </c>
      <c r="C48" s="9" t="s">
        <v>129</v>
      </c>
      <c r="D48" s="1" t="s">
        <v>18</v>
      </c>
      <c r="F48" s="1" t="s">
        <v>130</v>
      </c>
      <c r="H48" s="1">
        <v>2</v>
      </c>
      <c r="I48" s="1" t="s">
        <v>19</v>
      </c>
      <c r="J48" s="1">
        <f t="shared" si="1"/>
        <v>1000</v>
      </c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</row>
    <row r="49" spans="1:1021">
      <c r="A49" s="1"/>
      <c r="B49" s="16" t="s">
        <v>131</v>
      </c>
      <c r="C49" s="17" t="s">
        <v>132</v>
      </c>
      <c r="D49" s="1" t="s">
        <v>133</v>
      </c>
      <c r="F49" s="1" t="s">
        <v>133</v>
      </c>
      <c r="H49" s="1">
        <v>2</v>
      </c>
      <c r="I49" s="1" t="s">
        <v>19</v>
      </c>
      <c r="J49" s="18"/>
      <c r="L49" s="19"/>
      <c r="M49" s="19"/>
      <c r="N49" s="19"/>
      <c r="O49" s="1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20"/>
    </row>
    <row r="50" spans="1:1021">
      <c r="A50" s="1"/>
      <c r="B50" s="16" t="s">
        <v>134</v>
      </c>
      <c r="C50" s="17" t="s">
        <v>135</v>
      </c>
      <c r="D50" s="1" t="s">
        <v>133</v>
      </c>
      <c r="F50" s="1" t="s">
        <v>133</v>
      </c>
      <c r="H50" s="1">
        <v>2</v>
      </c>
      <c r="I50" s="1" t="s">
        <v>19</v>
      </c>
      <c r="J50" s="18"/>
      <c r="L50" s="19"/>
      <c r="M50" s="19"/>
      <c r="N50" s="19"/>
      <c r="O50" s="1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20"/>
    </row>
    <row r="51" spans="1:1021">
      <c r="A51" s="1"/>
      <c r="B51" s="16" t="s">
        <v>136</v>
      </c>
      <c r="C51" s="17" t="s">
        <v>137</v>
      </c>
      <c r="D51" s="1" t="s">
        <v>133</v>
      </c>
      <c r="F51" s="1" t="s">
        <v>133</v>
      </c>
      <c r="H51" s="1">
        <v>2</v>
      </c>
      <c r="I51" s="1" t="s">
        <v>19</v>
      </c>
      <c r="J51" s="18"/>
      <c r="L51" s="19"/>
      <c r="M51" s="19"/>
      <c r="N51" s="19"/>
      <c r="O51" s="1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20"/>
    </row>
    <row r="52" spans="1:1021">
      <c r="A52" s="1"/>
      <c r="B52" s="16" t="s">
        <v>138</v>
      </c>
      <c r="C52" s="17" t="s">
        <v>139</v>
      </c>
      <c r="D52" s="1" t="s">
        <v>133</v>
      </c>
      <c r="F52" s="1" t="s">
        <v>133</v>
      </c>
      <c r="H52" s="1">
        <v>2</v>
      </c>
      <c r="I52" s="1" t="s">
        <v>19</v>
      </c>
      <c r="J52" s="18"/>
      <c r="L52" s="19"/>
      <c r="M52" s="19"/>
      <c r="N52" s="19"/>
      <c r="O52" s="1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20"/>
    </row>
    <row r="53" spans="1:1021">
      <c r="A53" s="1"/>
      <c r="B53" s="16" t="s">
        <v>140</v>
      </c>
      <c r="C53" s="17" t="s">
        <v>141</v>
      </c>
      <c r="D53" s="1" t="s">
        <v>133</v>
      </c>
      <c r="F53" s="1" t="s">
        <v>133</v>
      </c>
      <c r="H53" s="1">
        <v>2</v>
      </c>
      <c r="I53" s="1" t="s">
        <v>19</v>
      </c>
      <c r="J53" s="18"/>
      <c r="L53" s="19"/>
      <c r="M53" s="19"/>
      <c r="N53" s="19"/>
      <c r="O53" s="1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20"/>
    </row>
    <row r="54" spans="1:1021">
      <c r="A54" s="1"/>
      <c r="B54" s="16" t="s">
        <v>142</v>
      </c>
      <c r="C54" s="17" t="s">
        <v>143</v>
      </c>
      <c r="D54" s="1" t="s">
        <v>133</v>
      </c>
      <c r="F54" s="1" t="s">
        <v>133</v>
      </c>
      <c r="H54" s="1">
        <v>2</v>
      </c>
      <c r="I54" s="1" t="s">
        <v>19</v>
      </c>
      <c r="J54" s="18"/>
      <c r="L54" s="19"/>
      <c r="M54" s="19"/>
      <c r="N54" s="19"/>
      <c r="O54" s="1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20"/>
    </row>
    <row r="55" spans="1:1021">
      <c r="A55" s="1"/>
      <c r="B55" s="16" t="s">
        <v>144</v>
      </c>
      <c r="C55" s="17" t="s">
        <v>145</v>
      </c>
      <c r="D55" s="1" t="s">
        <v>133</v>
      </c>
      <c r="F55" s="1" t="s">
        <v>133</v>
      </c>
      <c r="H55" s="1">
        <v>2</v>
      </c>
      <c r="I55" s="1" t="s">
        <v>19</v>
      </c>
      <c r="J55" s="18"/>
      <c r="L55" s="19"/>
      <c r="M55" s="19"/>
      <c r="N55" s="19"/>
      <c r="O55" s="1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20"/>
    </row>
    <row r="56" spans="1:1021">
      <c r="A56" s="1"/>
      <c r="B56" s="16" t="s">
        <v>146</v>
      </c>
      <c r="C56" s="17" t="s">
        <v>147</v>
      </c>
      <c r="D56" s="1" t="s">
        <v>133</v>
      </c>
      <c r="F56" s="1" t="s">
        <v>133</v>
      </c>
      <c r="H56" s="1">
        <v>2</v>
      </c>
      <c r="I56" s="1" t="s">
        <v>19</v>
      </c>
      <c r="J56" s="18"/>
      <c r="L56" s="19"/>
      <c r="M56" s="19"/>
      <c r="N56" s="19"/>
      <c r="O56" s="1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20"/>
    </row>
    <row r="57" spans="1:1021">
      <c r="A57" s="1"/>
      <c r="B57" s="16" t="s">
        <v>148</v>
      </c>
      <c r="C57" s="17" t="s">
        <v>149</v>
      </c>
      <c r="D57" s="1" t="s">
        <v>133</v>
      </c>
      <c r="F57" s="1" t="s">
        <v>133</v>
      </c>
      <c r="H57" s="1">
        <v>2</v>
      </c>
      <c r="I57" s="1" t="s">
        <v>19</v>
      </c>
      <c r="J57" s="18"/>
      <c r="L57" s="19"/>
      <c r="M57" s="19"/>
      <c r="N57" s="19"/>
      <c r="O57" s="1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20"/>
    </row>
    <row r="58" spans="1:1021">
      <c r="A58" s="1" t="s">
        <v>48</v>
      </c>
      <c r="B58" s="1" t="s">
        <v>150</v>
      </c>
      <c r="C58" s="9" t="s">
        <v>151</v>
      </c>
      <c r="E58" s="1">
        <v>11485208</v>
      </c>
      <c r="F58" s="1" t="s">
        <v>51</v>
      </c>
      <c r="G58" s="1">
        <v>11485208</v>
      </c>
      <c r="H58" s="1">
        <v>1</v>
      </c>
      <c r="I58" s="1" t="s">
        <v>19</v>
      </c>
      <c r="J58" s="1">
        <f t="shared" ref="J58:J68" si="2">G$1*H58</f>
        <v>500</v>
      </c>
      <c r="M58" s="4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2"/>
      <c r="AMG58" s="2"/>
    </row>
    <row r="59" spans="1:1021">
      <c r="A59" s="1" t="s">
        <v>48</v>
      </c>
      <c r="B59" s="1" t="s">
        <v>152</v>
      </c>
      <c r="C59" s="9" t="s">
        <v>153</v>
      </c>
      <c r="F59" s="1" t="s">
        <v>154</v>
      </c>
      <c r="G59" s="1" t="s">
        <v>155</v>
      </c>
      <c r="H59" s="1">
        <v>850</v>
      </c>
      <c r="I59" s="1" t="s">
        <v>156</v>
      </c>
      <c r="J59" s="1">
        <f t="shared" si="2"/>
        <v>425000</v>
      </c>
      <c r="K59" s="13"/>
      <c r="L59" s="21"/>
      <c r="M59" s="21"/>
      <c r="N59" s="2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2"/>
      <c r="AMG59" s="2"/>
    </row>
    <row r="60" spans="1:1021">
      <c r="A60" s="1" t="s">
        <v>48</v>
      </c>
      <c r="B60" s="1" t="s">
        <v>157</v>
      </c>
      <c r="C60" s="9" t="s">
        <v>158</v>
      </c>
      <c r="D60" s="1" t="s">
        <v>51</v>
      </c>
      <c r="E60" s="1">
        <v>1140354</v>
      </c>
      <c r="F60" s="1" t="s">
        <v>51</v>
      </c>
      <c r="G60" s="1">
        <v>1140354</v>
      </c>
      <c r="H60" s="1">
        <v>2</v>
      </c>
      <c r="I60" s="1" t="s">
        <v>19</v>
      </c>
      <c r="J60" s="1">
        <f t="shared" si="2"/>
        <v>1000</v>
      </c>
      <c r="M60" s="4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2"/>
      <c r="AMG60" s="2"/>
    </row>
    <row r="61" spans="1:1021">
      <c r="A61" s="1" t="s">
        <v>48</v>
      </c>
      <c r="B61" s="1" t="s">
        <v>159</v>
      </c>
      <c r="C61" s="9" t="s">
        <v>160</v>
      </c>
      <c r="D61" s="1" t="s">
        <v>74</v>
      </c>
      <c r="E61" s="22" t="s">
        <v>161</v>
      </c>
      <c r="F61" s="1" t="s">
        <v>74</v>
      </c>
      <c r="G61" s="22" t="s">
        <v>161</v>
      </c>
      <c r="H61" s="1">
        <v>12</v>
      </c>
      <c r="I61" s="1" t="s">
        <v>19</v>
      </c>
      <c r="J61" s="1">
        <f t="shared" si="2"/>
        <v>6000</v>
      </c>
      <c r="K61" s="18"/>
      <c r="L61" s="19"/>
      <c r="M61" s="19"/>
      <c r="N61" s="1"/>
      <c r="O61" s="1"/>
      <c r="P61" s="1"/>
      <c r="Q61" s="1"/>
      <c r="R61" s="1"/>
      <c r="S61" s="1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</row>
    <row r="62" spans="1:1021">
      <c r="A62" s="1" t="s">
        <v>105</v>
      </c>
      <c r="B62" s="1" t="s">
        <v>162</v>
      </c>
      <c r="C62" s="9" t="s">
        <v>163</v>
      </c>
      <c r="D62" s="1" t="s">
        <v>164</v>
      </c>
      <c r="F62" s="1" t="s">
        <v>165</v>
      </c>
      <c r="G62" s="1" t="s">
        <v>166</v>
      </c>
      <c r="H62" s="1">
        <v>1</v>
      </c>
      <c r="I62" s="1" t="s">
        <v>19</v>
      </c>
      <c r="J62" s="1">
        <f t="shared" si="2"/>
        <v>500</v>
      </c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2"/>
      <c r="AMG62" s="2"/>
    </row>
    <row r="63" spans="1:1021">
      <c r="A63" s="1" t="s">
        <v>105</v>
      </c>
      <c r="B63" s="1" t="s">
        <v>167</v>
      </c>
      <c r="C63" s="9" t="s">
        <v>168</v>
      </c>
      <c r="F63" s="1" t="s">
        <v>126</v>
      </c>
      <c r="G63" s="1" t="s">
        <v>167</v>
      </c>
      <c r="H63" s="1">
        <v>4</v>
      </c>
      <c r="I63" s="1" t="s">
        <v>19</v>
      </c>
      <c r="J63" s="1">
        <f t="shared" si="2"/>
        <v>2000</v>
      </c>
      <c r="M63" s="4"/>
      <c r="N63" s="1"/>
      <c r="O63" s="1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</row>
    <row r="64" spans="1:1021">
      <c r="A64" s="1" t="s">
        <v>105</v>
      </c>
      <c r="B64" s="1" t="s">
        <v>169</v>
      </c>
      <c r="C64" s="9" t="s">
        <v>170</v>
      </c>
      <c r="F64" s="1" t="s">
        <v>126</v>
      </c>
      <c r="G64" s="1" t="s">
        <v>169</v>
      </c>
      <c r="H64" s="1">
        <v>1</v>
      </c>
      <c r="I64" s="1" t="s">
        <v>19</v>
      </c>
      <c r="J64" s="1">
        <f t="shared" si="2"/>
        <v>500</v>
      </c>
      <c r="M64" s="4"/>
      <c r="N64" s="1"/>
      <c r="O64" s="1"/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</row>
    <row r="65" spans="1:1021">
      <c r="A65" s="1" t="s">
        <v>105</v>
      </c>
      <c r="B65" s="1" t="s">
        <v>171</v>
      </c>
      <c r="C65" s="9" t="s">
        <v>172</v>
      </c>
      <c r="F65" s="1" t="s">
        <v>126</v>
      </c>
      <c r="G65" s="1" t="s">
        <v>171</v>
      </c>
      <c r="H65" s="1">
        <v>1</v>
      </c>
      <c r="I65" s="1" t="s">
        <v>19</v>
      </c>
      <c r="J65" s="1">
        <f t="shared" si="2"/>
        <v>500</v>
      </c>
      <c r="M65" s="4"/>
      <c r="N65" s="1"/>
      <c r="O65" s="1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</row>
    <row r="66" spans="1:1021">
      <c r="A66" s="23" t="s">
        <v>173</v>
      </c>
      <c r="B66" s="23" t="s">
        <v>174</v>
      </c>
      <c r="C66" s="24" t="s">
        <v>175</v>
      </c>
      <c r="D66" s="23" t="s">
        <v>176</v>
      </c>
      <c r="E66" s="23" t="s">
        <v>177</v>
      </c>
      <c r="F66" s="23" t="s">
        <v>176</v>
      </c>
      <c r="G66" s="23" t="s">
        <v>177</v>
      </c>
      <c r="H66" s="1">
        <v>2</v>
      </c>
      <c r="I66" s="1" t="s">
        <v>19</v>
      </c>
      <c r="J66" s="1">
        <f t="shared" si="2"/>
        <v>1000</v>
      </c>
      <c r="K66" s="13"/>
      <c r="L66" s="21"/>
      <c r="M66" s="21"/>
      <c r="N66" s="13"/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</row>
    <row r="67" spans="1:1021">
      <c r="A67" s="1" t="s">
        <v>173</v>
      </c>
      <c r="B67" s="1" t="s">
        <v>178</v>
      </c>
      <c r="C67" s="9" t="s">
        <v>179</v>
      </c>
      <c r="F67" s="1" t="s">
        <v>176</v>
      </c>
      <c r="H67" s="1">
        <v>2</v>
      </c>
      <c r="I67" s="1" t="s">
        <v>19</v>
      </c>
      <c r="J67" s="1">
        <f t="shared" si="2"/>
        <v>1000</v>
      </c>
      <c r="M67" s="25"/>
      <c r="N67" s="25"/>
      <c r="O67" s="1"/>
      <c r="P67" s="1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  <c r="ACC67" s="14"/>
      <c r="ACD67" s="14"/>
      <c r="ACE67" s="14"/>
      <c r="ACF67" s="14"/>
      <c r="ACG67" s="14"/>
      <c r="ACH67" s="14"/>
      <c r="ACI67" s="14"/>
      <c r="ACJ67" s="14"/>
      <c r="ACK67" s="14"/>
      <c r="ACL67" s="14"/>
      <c r="ACM67" s="14"/>
      <c r="ACN67" s="14"/>
      <c r="ACO67" s="14"/>
      <c r="ACP67" s="14"/>
      <c r="ACQ67" s="14"/>
      <c r="ACR67" s="14"/>
      <c r="ACS67" s="14"/>
      <c r="ACT67" s="14"/>
      <c r="ACU67" s="14"/>
      <c r="ACV67" s="14"/>
      <c r="ACW67" s="14"/>
      <c r="ACX67" s="14"/>
      <c r="ACY67" s="14"/>
      <c r="ACZ67" s="14"/>
      <c r="ADA67" s="14"/>
      <c r="ADB67" s="14"/>
      <c r="ADC67" s="14"/>
      <c r="ADD67" s="14"/>
      <c r="ADE67" s="14"/>
      <c r="ADF67" s="14"/>
      <c r="ADG67" s="14"/>
      <c r="ADH67" s="14"/>
      <c r="ADI67" s="14"/>
      <c r="ADJ67" s="14"/>
      <c r="ADK67" s="14"/>
      <c r="ADL67" s="14"/>
      <c r="ADM67" s="14"/>
      <c r="ADN67" s="14"/>
      <c r="ADO67" s="14"/>
      <c r="ADP67" s="14"/>
      <c r="ADQ67" s="14"/>
      <c r="ADR67" s="14"/>
      <c r="ADS67" s="14"/>
      <c r="ADT67" s="14"/>
      <c r="ADU67" s="14"/>
      <c r="ADV67" s="14"/>
      <c r="ADW67" s="14"/>
      <c r="ADX67" s="14"/>
      <c r="ADY67" s="14"/>
      <c r="ADZ67" s="14"/>
      <c r="AEA67" s="14"/>
      <c r="AEB67" s="14"/>
      <c r="AEC67" s="14"/>
      <c r="AED67" s="14"/>
      <c r="AEE67" s="14"/>
      <c r="AEF67" s="14"/>
      <c r="AEG67" s="14"/>
      <c r="AEH67" s="14"/>
      <c r="AEI67" s="14"/>
      <c r="AEJ67" s="14"/>
      <c r="AEK67" s="14"/>
      <c r="AEL67" s="14"/>
      <c r="AEM67" s="14"/>
      <c r="AEN67" s="14"/>
      <c r="AEO67" s="14"/>
      <c r="AEP67" s="14"/>
      <c r="AEQ67" s="14"/>
      <c r="AER67" s="14"/>
      <c r="AES67" s="14"/>
      <c r="AET67" s="14"/>
      <c r="AEU67" s="14"/>
      <c r="AEV67" s="14"/>
      <c r="AEW67" s="14"/>
      <c r="AEX67" s="14"/>
      <c r="AEY67" s="14"/>
      <c r="AEZ67" s="14"/>
      <c r="AFA67" s="14"/>
      <c r="AFB67" s="14"/>
      <c r="AFC67" s="14"/>
      <c r="AFD67" s="14"/>
      <c r="AFE67" s="14"/>
      <c r="AFF67" s="14"/>
      <c r="AFG67" s="14"/>
      <c r="AFH67" s="14"/>
      <c r="AFI67" s="14"/>
      <c r="AFJ67" s="14"/>
      <c r="AFK67" s="14"/>
      <c r="AFL67" s="14"/>
      <c r="AFM67" s="14"/>
      <c r="AFN67" s="14"/>
      <c r="AFO67" s="14"/>
      <c r="AFP67" s="14"/>
      <c r="AFQ67" s="14"/>
      <c r="AFR67" s="14"/>
      <c r="AFS67" s="14"/>
      <c r="AFT67" s="14"/>
      <c r="AFU67" s="14"/>
      <c r="AFV67" s="14"/>
      <c r="AFW67" s="14"/>
      <c r="AFX67" s="14"/>
      <c r="AFY67" s="14"/>
      <c r="AFZ67" s="14"/>
      <c r="AGA67" s="14"/>
      <c r="AGB67" s="14"/>
      <c r="AGC67" s="14"/>
      <c r="AGD67" s="14"/>
      <c r="AGE67" s="14"/>
      <c r="AGF67" s="14"/>
      <c r="AGG67" s="14"/>
      <c r="AGH67" s="14"/>
      <c r="AGI67" s="14"/>
      <c r="AGJ67" s="14"/>
      <c r="AGK67" s="14"/>
      <c r="AGL67" s="14"/>
      <c r="AGM67" s="14"/>
      <c r="AGN67" s="14"/>
      <c r="AGO67" s="14"/>
      <c r="AGP67" s="14"/>
      <c r="AGQ67" s="14"/>
      <c r="AGR67" s="14"/>
      <c r="AGS67" s="14"/>
      <c r="AGT67" s="14"/>
      <c r="AGU67" s="14"/>
      <c r="AGV67" s="14"/>
      <c r="AGW67" s="14"/>
      <c r="AGX67" s="14"/>
      <c r="AGY67" s="14"/>
      <c r="AGZ67" s="14"/>
      <c r="AHA67" s="14"/>
      <c r="AHB67" s="14"/>
      <c r="AHC67" s="14"/>
      <c r="AHD67" s="14"/>
      <c r="AHE67" s="14"/>
      <c r="AHF67" s="14"/>
      <c r="AHG67" s="14"/>
      <c r="AHH67" s="14"/>
      <c r="AHI67" s="14"/>
      <c r="AHJ67" s="14"/>
      <c r="AHK67" s="14"/>
      <c r="AHL67" s="14"/>
      <c r="AHM67" s="14"/>
      <c r="AHN67" s="14"/>
      <c r="AHO67" s="14"/>
      <c r="AHP67" s="14"/>
      <c r="AHQ67" s="14"/>
      <c r="AHR67" s="14"/>
      <c r="AHS67" s="14"/>
      <c r="AHT67" s="14"/>
      <c r="AHU67" s="14"/>
      <c r="AHV67" s="14"/>
      <c r="AHW67" s="14"/>
      <c r="AHX67" s="14"/>
      <c r="AHY67" s="14"/>
      <c r="AHZ67" s="14"/>
      <c r="AIA67" s="14"/>
      <c r="AIB67" s="14"/>
      <c r="AIC67" s="14"/>
      <c r="AID67" s="14"/>
      <c r="AIE67" s="14"/>
      <c r="AIF67" s="14"/>
      <c r="AIG67" s="14"/>
      <c r="AIH67" s="14"/>
      <c r="AII67" s="14"/>
      <c r="AIJ67" s="14"/>
      <c r="AIK67" s="14"/>
      <c r="AIL67" s="14"/>
      <c r="AIM67" s="14"/>
      <c r="AIN67" s="14"/>
      <c r="AIO67" s="14"/>
      <c r="AIP67" s="14"/>
      <c r="AIQ67" s="14"/>
      <c r="AIR67" s="14"/>
      <c r="AIS67" s="14"/>
      <c r="AIT67" s="14"/>
      <c r="AIU67" s="14"/>
      <c r="AIV67" s="14"/>
      <c r="AIW67" s="14"/>
      <c r="AIX67" s="14"/>
      <c r="AIY67" s="14"/>
      <c r="AIZ67" s="14"/>
      <c r="AJA67" s="14"/>
      <c r="AJB67" s="14"/>
      <c r="AJC67" s="14"/>
      <c r="AJD67" s="14"/>
      <c r="AJE67" s="14"/>
      <c r="AJF67" s="14"/>
      <c r="AJG67" s="14"/>
      <c r="AJH67" s="14"/>
      <c r="AJI67" s="14"/>
      <c r="AJJ67" s="14"/>
      <c r="AJK67" s="14"/>
      <c r="AJL67" s="14"/>
      <c r="AJM67" s="14"/>
      <c r="AJN67" s="14"/>
      <c r="AJO67" s="14"/>
      <c r="AJP67" s="14"/>
      <c r="AJQ67" s="14"/>
      <c r="AJR67" s="14"/>
      <c r="AJS67" s="14"/>
      <c r="AJT67" s="14"/>
      <c r="AJU67" s="14"/>
      <c r="AJV67" s="14"/>
      <c r="AJW67" s="14"/>
      <c r="AJX67" s="14"/>
      <c r="AJY67" s="14"/>
      <c r="AJZ67" s="14"/>
      <c r="AKA67" s="14"/>
      <c r="AKB67" s="14"/>
      <c r="AKC67" s="14"/>
      <c r="AKD67" s="14"/>
      <c r="AKE67" s="14"/>
      <c r="AKF67" s="14"/>
      <c r="AKG67" s="14"/>
      <c r="AKH67" s="14"/>
      <c r="AKI67" s="14"/>
      <c r="AKJ67" s="14"/>
      <c r="AKK67" s="14"/>
      <c r="AKL67" s="14"/>
      <c r="AKM67" s="14"/>
      <c r="AKN67" s="14"/>
      <c r="AKO67" s="14"/>
      <c r="AKP67" s="14"/>
      <c r="AKQ67" s="14"/>
      <c r="AKR67" s="14"/>
      <c r="AKS67" s="14"/>
      <c r="AKT67" s="14"/>
      <c r="AKU67" s="14"/>
      <c r="AKV67" s="14"/>
      <c r="AKW67" s="14"/>
      <c r="AKX67" s="14"/>
      <c r="AKY67" s="14"/>
      <c r="AKZ67" s="14"/>
      <c r="ALA67" s="14"/>
      <c r="ALB67" s="14"/>
      <c r="ALC67" s="14"/>
      <c r="ALD67" s="14"/>
      <c r="ALE67" s="14"/>
      <c r="ALF67" s="14"/>
      <c r="ALG67" s="14"/>
      <c r="ALH67" s="14"/>
      <c r="ALI67" s="14"/>
      <c r="ALJ67" s="14"/>
      <c r="ALK67" s="14"/>
      <c r="ALL67" s="14"/>
      <c r="ALM67" s="14"/>
      <c r="ALN67" s="14"/>
      <c r="ALO67" s="14"/>
      <c r="ALP67" s="14"/>
      <c r="ALQ67" s="14"/>
      <c r="ALR67" s="14"/>
      <c r="ALS67" s="14"/>
      <c r="ALT67" s="14"/>
      <c r="ALU67" s="14"/>
      <c r="ALV67" s="14"/>
      <c r="ALW67" s="14"/>
      <c r="ALX67" s="14"/>
      <c r="ALY67" s="14"/>
      <c r="ALZ67" s="14"/>
      <c r="AMA67" s="14"/>
      <c r="AMB67" s="14"/>
      <c r="AMC67" s="14"/>
      <c r="AMD67" s="14"/>
      <c r="AME67" s="14"/>
      <c r="AMF67" s="14"/>
      <c r="AMG67" s="14"/>
    </row>
    <row r="68" spans="1:1021">
      <c r="A68" s="1" t="s">
        <v>173</v>
      </c>
      <c r="B68" s="1" t="s">
        <v>180</v>
      </c>
      <c r="C68" s="9" t="s">
        <v>181</v>
      </c>
      <c r="F68" s="1" t="s">
        <v>74</v>
      </c>
      <c r="G68" s="1" t="s">
        <v>182</v>
      </c>
      <c r="H68" s="1">
        <v>4</v>
      </c>
      <c r="I68" s="1" t="s">
        <v>19</v>
      </c>
      <c r="J68" s="1">
        <f t="shared" si="2"/>
        <v>2000</v>
      </c>
      <c r="M68" s="4"/>
      <c r="N68" s="1"/>
      <c r="O68" s="1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</row>
    <row r="69" spans="1:1021">
      <c r="A69" s="1" t="s">
        <v>173</v>
      </c>
      <c r="B69" s="1" t="s">
        <v>183</v>
      </c>
      <c r="C69" s="9" t="s">
        <v>184</v>
      </c>
      <c r="D69" s="1" t="s">
        <v>185</v>
      </c>
      <c r="E69" s="1" t="s">
        <v>186</v>
      </c>
      <c r="F69" s="1" t="s">
        <v>187</v>
      </c>
      <c r="G69" s="1" t="s">
        <v>188</v>
      </c>
      <c r="H69" s="1">
        <v>50</v>
      </c>
      <c r="I69" s="1" t="s">
        <v>156</v>
      </c>
      <c r="J69" s="10">
        <f>46.43/100/12/25.4</f>
        <v>1.5232939632545933E-3</v>
      </c>
      <c r="K69" s="26"/>
      <c r="M69" s="21"/>
      <c r="N69" s="21"/>
      <c r="O69" s="27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  <c r="JN69" s="13"/>
      <c r="JO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13"/>
      <c r="KF69" s="13"/>
      <c r="KG69" s="13"/>
      <c r="KH69" s="13"/>
      <c r="KI69" s="13"/>
      <c r="KJ69" s="13"/>
      <c r="KK69" s="13"/>
      <c r="KL69" s="13"/>
      <c r="KM69" s="13"/>
      <c r="KN69" s="13"/>
      <c r="KO69" s="13"/>
      <c r="KP69" s="13"/>
      <c r="KQ69" s="13"/>
      <c r="KR69" s="13"/>
      <c r="KS69" s="13"/>
      <c r="KT69" s="13"/>
      <c r="KU69" s="13"/>
      <c r="KV69" s="13"/>
      <c r="KW69" s="13"/>
      <c r="KX69" s="13"/>
      <c r="KY69" s="13"/>
      <c r="KZ69" s="13"/>
      <c r="LA69" s="13"/>
      <c r="LB69" s="13"/>
      <c r="LC69" s="13"/>
      <c r="LD69" s="13"/>
      <c r="LE69" s="13"/>
      <c r="LF69" s="13"/>
      <c r="LG69" s="13"/>
      <c r="LH69" s="13"/>
      <c r="LI69" s="13"/>
      <c r="LJ69" s="13"/>
      <c r="LK69" s="13"/>
      <c r="LL69" s="13"/>
      <c r="LM69" s="13"/>
      <c r="LN69" s="13"/>
      <c r="LO69" s="13"/>
      <c r="LP69" s="13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3"/>
      <c r="MT69" s="13"/>
      <c r="MU69" s="13"/>
      <c r="MV69" s="13"/>
      <c r="MW69" s="13"/>
      <c r="MX69" s="13"/>
      <c r="MY69" s="13"/>
      <c r="MZ69" s="13"/>
      <c r="NA69" s="13"/>
      <c r="NB69" s="13"/>
      <c r="NC69" s="13"/>
      <c r="ND69" s="13"/>
      <c r="NE69" s="13"/>
      <c r="NF69" s="13"/>
      <c r="NG69" s="13"/>
      <c r="NH69" s="13"/>
      <c r="NI69" s="13"/>
      <c r="NJ69" s="13"/>
      <c r="NK69" s="13"/>
      <c r="NL69" s="13"/>
      <c r="NM69" s="13"/>
      <c r="NN69" s="13"/>
      <c r="NO69" s="13"/>
      <c r="NP69" s="13"/>
      <c r="NQ69" s="13"/>
      <c r="NR69" s="13"/>
      <c r="NS69" s="13"/>
      <c r="NT69" s="13"/>
      <c r="NU69" s="13"/>
      <c r="NV69" s="13"/>
      <c r="NW69" s="13"/>
      <c r="NX69" s="13"/>
      <c r="NY69" s="13"/>
      <c r="NZ69" s="13"/>
      <c r="OA69" s="13"/>
      <c r="OB69" s="13"/>
      <c r="OC69" s="13"/>
      <c r="OD69" s="13"/>
      <c r="OE69" s="13"/>
      <c r="OF69" s="13"/>
      <c r="OG69" s="13"/>
      <c r="OH69" s="13"/>
      <c r="OI69" s="13"/>
      <c r="OJ69" s="13"/>
      <c r="OK69" s="13"/>
      <c r="OL69" s="13"/>
      <c r="OM69" s="13"/>
      <c r="ON69" s="13"/>
      <c r="OO69" s="13"/>
      <c r="OP69" s="13"/>
      <c r="OQ69" s="13"/>
      <c r="OR69" s="13"/>
      <c r="OS69" s="13"/>
      <c r="OT69" s="13"/>
      <c r="OU69" s="13"/>
      <c r="OV69" s="13"/>
      <c r="OW69" s="13"/>
      <c r="OX69" s="13"/>
      <c r="OY69" s="13"/>
      <c r="OZ69" s="13"/>
      <c r="PA69" s="13"/>
      <c r="PB69" s="13"/>
      <c r="PC69" s="13"/>
      <c r="PD69" s="13"/>
      <c r="PE69" s="13"/>
      <c r="PF69" s="13"/>
      <c r="PG69" s="13"/>
      <c r="PH69" s="13"/>
      <c r="PI69" s="13"/>
      <c r="PJ69" s="13"/>
      <c r="PK69" s="13"/>
      <c r="PL69" s="13"/>
      <c r="PM69" s="13"/>
      <c r="PN69" s="13"/>
      <c r="PO69" s="13"/>
      <c r="PP69" s="13"/>
      <c r="PQ69" s="13"/>
      <c r="PR69" s="13"/>
      <c r="PS69" s="13"/>
      <c r="PT69" s="13"/>
      <c r="PU69" s="13"/>
      <c r="PV69" s="13"/>
      <c r="PW69" s="13"/>
      <c r="PX69" s="13"/>
      <c r="PY69" s="13"/>
      <c r="PZ69" s="13"/>
      <c r="QA69" s="13"/>
      <c r="QB69" s="13"/>
      <c r="QC69" s="13"/>
      <c r="QD69" s="13"/>
      <c r="QE69" s="13"/>
      <c r="QF69" s="13"/>
      <c r="QG69" s="13"/>
      <c r="QH69" s="13"/>
      <c r="QI69" s="13"/>
      <c r="QJ69" s="13"/>
      <c r="QK69" s="13"/>
      <c r="QL69" s="13"/>
      <c r="QM69" s="13"/>
      <c r="QN69" s="13"/>
      <c r="QO69" s="13"/>
      <c r="QP69" s="13"/>
      <c r="QQ69" s="13"/>
      <c r="QR69" s="13"/>
      <c r="QS69" s="13"/>
      <c r="QT69" s="13"/>
      <c r="QU69" s="13"/>
      <c r="QV69" s="13"/>
      <c r="QW69" s="13"/>
      <c r="QX69" s="13"/>
      <c r="QY69" s="13"/>
      <c r="QZ69" s="13"/>
      <c r="RA69" s="13"/>
      <c r="RB69" s="13"/>
      <c r="RC69" s="13"/>
      <c r="RD69" s="13"/>
      <c r="RE69" s="13"/>
      <c r="RF69" s="13"/>
      <c r="RG69" s="13"/>
      <c r="RH69" s="13"/>
      <c r="RI69" s="13"/>
      <c r="RJ69" s="13"/>
      <c r="RK69" s="13"/>
      <c r="RL69" s="13"/>
      <c r="RM69" s="13"/>
      <c r="RN69" s="13"/>
      <c r="RO69" s="13"/>
      <c r="RP69" s="13"/>
      <c r="RQ69" s="13"/>
      <c r="RR69" s="13"/>
      <c r="RS69" s="13"/>
      <c r="RT69" s="13"/>
      <c r="RU69" s="13"/>
      <c r="RV69" s="13"/>
      <c r="RW69" s="13"/>
      <c r="RX69" s="13"/>
      <c r="RY69" s="13"/>
      <c r="RZ69" s="13"/>
      <c r="SA69" s="13"/>
      <c r="SB69" s="13"/>
      <c r="SC69" s="13"/>
      <c r="SD69" s="13"/>
      <c r="SE69" s="13"/>
      <c r="SF69" s="13"/>
      <c r="SG69" s="13"/>
      <c r="SH69" s="13"/>
      <c r="SI69" s="13"/>
      <c r="SJ69" s="13"/>
      <c r="SK69" s="13"/>
      <c r="SL69" s="13"/>
      <c r="SM69" s="13"/>
      <c r="SN69" s="13"/>
      <c r="SO69" s="13"/>
      <c r="SP69" s="13"/>
      <c r="SQ69" s="13"/>
      <c r="SR69" s="13"/>
      <c r="SS69" s="13"/>
      <c r="ST69" s="13"/>
      <c r="SU69" s="13"/>
      <c r="SV69" s="13"/>
      <c r="SW69" s="13"/>
      <c r="SX69" s="13"/>
      <c r="SY69" s="13"/>
      <c r="SZ69" s="13"/>
      <c r="TA69" s="13"/>
      <c r="TB69" s="13"/>
      <c r="TC69" s="13"/>
      <c r="TD69" s="13"/>
      <c r="TE69" s="13"/>
      <c r="TF69" s="13"/>
      <c r="TG69" s="13"/>
      <c r="TH69" s="13"/>
      <c r="TI69" s="13"/>
      <c r="TJ69" s="13"/>
      <c r="TK69" s="13"/>
      <c r="TL69" s="13"/>
      <c r="TM69" s="13"/>
      <c r="TN69" s="13"/>
      <c r="TO69" s="13"/>
      <c r="TP69" s="13"/>
      <c r="TQ69" s="13"/>
      <c r="TR69" s="13"/>
      <c r="TS69" s="13"/>
      <c r="TT69" s="13"/>
      <c r="TU69" s="13"/>
      <c r="TV69" s="13"/>
      <c r="TW69" s="13"/>
      <c r="TX69" s="13"/>
      <c r="TY69" s="13"/>
      <c r="TZ69" s="13"/>
      <c r="UA69" s="13"/>
      <c r="UB69" s="13"/>
      <c r="UC69" s="13"/>
      <c r="UD69" s="13"/>
      <c r="UE69" s="13"/>
      <c r="UF69" s="13"/>
      <c r="UG69" s="13"/>
      <c r="UH69" s="13"/>
      <c r="UI69" s="13"/>
      <c r="UJ69" s="13"/>
      <c r="UK69" s="13"/>
      <c r="UL69" s="13"/>
      <c r="UM69" s="13"/>
      <c r="UN69" s="13"/>
      <c r="UO69" s="13"/>
      <c r="UP69" s="13"/>
      <c r="UQ69" s="13"/>
      <c r="UR69" s="13"/>
      <c r="US69" s="13"/>
      <c r="UT69" s="13"/>
      <c r="UU69" s="13"/>
      <c r="UV69" s="13"/>
      <c r="UW69" s="13"/>
      <c r="UX69" s="13"/>
      <c r="UY69" s="13"/>
      <c r="UZ69" s="13"/>
      <c r="VA69" s="13"/>
      <c r="VB69" s="13"/>
      <c r="VC69" s="13"/>
      <c r="VD69" s="13"/>
      <c r="VE69" s="13"/>
      <c r="VF69" s="13"/>
      <c r="VG69" s="13"/>
      <c r="VH69" s="13"/>
      <c r="VI69" s="13"/>
      <c r="VJ69" s="13"/>
      <c r="VK69" s="13"/>
      <c r="VL69" s="13"/>
      <c r="VM69" s="13"/>
      <c r="VN69" s="13"/>
      <c r="VO69" s="13"/>
      <c r="VP69" s="13"/>
      <c r="VQ69" s="13"/>
      <c r="VR69" s="13"/>
      <c r="VS69" s="13"/>
      <c r="VT69" s="13"/>
      <c r="VU69" s="13"/>
      <c r="VV69" s="13"/>
      <c r="VW69" s="13"/>
      <c r="VX69" s="13"/>
      <c r="VY69" s="13"/>
      <c r="VZ69" s="13"/>
      <c r="WA69" s="13"/>
      <c r="WB69" s="13"/>
      <c r="WC69" s="13"/>
      <c r="WD69" s="13"/>
      <c r="WE69" s="13"/>
      <c r="WF69" s="13"/>
      <c r="WG69" s="13"/>
      <c r="WH69" s="13"/>
      <c r="WI69" s="13"/>
      <c r="WJ69" s="13"/>
      <c r="WK69" s="13"/>
      <c r="WL69" s="13"/>
      <c r="WM69" s="13"/>
      <c r="WN69" s="13"/>
      <c r="WO69" s="13"/>
      <c r="WP69" s="13"/>
      <c r="WQ69" s="13"/>
      <c r="WR69" s="13"/>
      <c r="WS69" s="13"/>
      <c r="WT69" s="13"/>
      <c r="WU69" s="13"/>
      <c r="WV69" s="13"/>
      <c r="WW69" s="13"/>
      <c r="WX69" s="13"/>
      <c r="WY69" s="13"/>
      <c r="WZ69" s="13"/>
      <c r="XA69" s="13"/>
      <c r="XB69" s="13"/>
      <c r="XC69" s="13"/>
      <c r="XD69" s="13"/>
      <c r="XE69" s="13"/>
      <c r="XF69" s="13"/>
      <c r="XG69" s="13"/>
      <c r="XH69" s="13"/>
      <c r="XI69" s="13"/>
      <c r="XJ69" s="13"/>
      <c r="XK69" s="13"/>
      <c r="XL69" s="13"/>
      <c r="XM69" s="13"/>
      <c r="XN69" s="13"/>
      <c r="XO69" s="13"/>
      <c r="XP69" s="13"/>
      <c r="XQ69" s="13"/>
      <c r="XR69" s="13"/>
      <c r="XS69" s="13"/>
      <c r="XT69" s="13"/>
      <c r="XU69" s="13"/>
      <c r="XV69" s="13"/>
      <c r="XW69" s="13"/>
      <c r="XX69" s="13"/>
      <c r="XY69" s="13"/>
      <c r="XZ69" s="13"/>
      <c r="YA69" s="13"/>
      <c r="YB69" s="13"/>
      <c r="YC69" s="13"/>
      <c r="YD69" s="13"/>
      <c r="YE69" s="13"/>
      <c r="YF69" s="13"/>
      <c r="YG69" s="13"/>
      <c r="YH69" s="13"/>
      <c r="YI69" s="13"/>
      <c r="YJ69" s="13"/>
      <c r="YK69" s="13"/>
      <c r="YL69" s="13"/>
      <c r="YM69" s="13"/>
      <c r="YN69" s="13"/>
      <c r="YO69" s="13"/>
      <c r="YP69" s="13"/>
      <c r="YQ69" s="13"/>
      <c r="YR69" s="13"/>
      <c r="YS69" s="13"/>
      <c r="YT69" s="13"/>
      <c r="YU69" s="13"/>
      <c r="YV69" s="13"/>
      <c r="YW69" s="13"/>
      <c r="YX69" s="13"/>
      <c r="YY69" s="13"/>
      <c r="YZ69" s="13"/>
      <c r="ZA69" s="13"/>
      <c r="ZB69" s="13"/>
      <c r="ZC69" s="13"/>
      <c r="ZD69" s="13"/>
      <c r="ZE69" s="13"/>
      <c r="ZF69" s="13"/>
      <c r="ZG69" s="13"/>
      <c r="ZH69" s="13"/>
      <c r="ZI69" s="13"/>
      <c r="ZJ69" s="13"/>
      <c r="ZK69" s="13"/>
      <c r="ZL69" s="13"/>
      <c r="ZM69" s="13"/>
      <c r="ZN69" s="13"/>
      <c r="ZO69" s="13"/>
      <c r="ZP69" s="13"/>
      <c r="ZQ69" s="13"/>
      <c r="ZR69" s="13"/>
      <c r="ZS69" s="13"/>
      <c r="ZT69" s="13"/>
      <c r="ZU69" s="13"/>
      <c r="ZV69" s="13"/>
      <c r="ZW69" s="13"/>
      <c r="ZX69" s="13"/>
      <c r="ZY69" s="13"/>
      <c r="ZZ69" s="13"/>
      <c r="AAA69" s="13"/>
      <c r="AAB69" s="13"/>
      <c r="AAC69" s="13"/>
      <c r="AAD69" s="13"/>
      <c r="AAE69" s="13"/>
      <c r="AAF69" s="13"/>
      <c r="AAG69" s="13"/>
      <c r="AAH69" s="13"/>
      <c r="AAI69" s="13"/>
      <c r="AAJ69" s="13"/>
      <c r="AAK69" s="13"/>
      <c r="AAL69" s="13"/>
      <c r="AAM69" s="13"/>
      <c r="AAN69" s="13"/>
      <c r="AAO69" s="13"/>
      <c r="AAP69" s="13"/>
      <c r="AAQ69" s="13"/>
      <c r="AAR69" s="13"/>
      <c r="AAS69" s="13"/>
      <c r="AAT69" s="13"/>
      <c r="AAU69" s="13"/>
      <c r="AAV69" s="13"/>
      <c r="AAW69" s="13"/>
      <c r="AAX69" s="13"/>
      <c r="AAY69" s="13"/>
      <c r="AAZ69" s="13"/>
      <c r="ABA69" s="13"/>
      <c r="ABB69" s="13"/>
      <c r="ABC69" s="13"/>
      <c r="ABD69" s="13"/>
      <c r="ABE69" s="13"/>
      <c r="ABF69" s="13"/>
      <c r="ABG69" s="13"/>
      <c r="ABH69" s="13"/>
      <c r="ABI69" s="13"/>
      <c r="ABJ69" s="13"/>
      <c r="ABK69" s="13"/>
      <c r="ABL69" s="13"/>
      <c r="ABM69" s="13"/>
      <c r="ABN69" s="13"/>
      <c r="ABO69" s="13"/>
      <c r="ABP69" s="13"/>
      <c r="ABQ69" s="13"/>
      <c r="ABR69" s="13"/>
      <c r="ABS69" s="13"/>
      <c r="ABT69" s="13"/>
      <c r="ABU69" s="13"/>
      <c r="ABV69" s="13"/>
      <c r="ABW69" s="13"/>
      <c r="ABX69" s="13"/>
      <c r="ABY69" s="13"/>
      <c r="ABZ69" s="13"/>
      <c r="ACA69" s="13"/>
      <c r="ACB69" s="13"/>
      <c r="ACC69" s="13"/>
      <c r="ACD69" s="13"/>
      <c r="ACE69" s="13"/>
      <c r="ACF69" s="13"/>
      <c r="ACG69" s="13"/>
      <c r="ACH69" s="13"/>
      <c r="ACI69" s="13"/>
      <c r="ACJ69" s="13"/>
      <c r="ACK69" s="13"/>
      <c r="ACL69" s="13"/>
      <c r="ACM69" s="13"/>
      <c r="ACN69" s="13"/>
      <c r="ACO69" s="13"/>
      <c r="ACP69" s="13"/>
      <c r="ACQ69" s="13"/>
      <c r="ACR69" s="13"/>
      <c r="ACS69" s="13"/>
      <c r="ACT69" s="13"/>
      <c r="ACU69" s="13"/>
      <c r="ACV69" s="13"/>
      <c r="ACW69" s="13"/>
      <c r="ACX69" s="13"/>
      <c r="ACY69" s="13"/>
      <c r="ACZ69" s="13"/>
      <c r="ADA69" s="13"/>
      <c r="ADB69" s="13"/>
      <c r="ADC69" s="13"/>
      <c r="ADD69" s="13"/>
      <c r="ADE69" s="13"/>
      <c r="ADF69" s="13"/>
      <c r="ADG69" s="13"/>
      <c r="ADH69" s="13"/>
      <c r="ADI69" s="13"/>
      <c r="ADJ69" s="13"/>
      <c r="ADK69" s="13"/>
      <c r="ADL69" s="13"/>
      <c r="ADM69" s="13"/>
      <c r="ADN69" s="13"/>
      <c r="ADO69" s="13"/>
      <c r="ADP69" s="13"/>
      <c r="ADQ69" s="13"/>
      <c r="ADR69" s="13"/>
      <c r="ADS69" s="13"/>
      <c r="ADT69" s="13"/>
      <c r="ADU69" s="13"/>
      <c r="ADV69" s="13"/>
      <c r="ADW69" s="13"/>
      <c r="ADX69" s="13"/>
      <c r="ADY69" s="13"/>
      <c r="ADZ69" s="13"/>
      <c r="AEA69" s="13"/>
      <c r="AEB69" s="13"/>
      <c r="AEC69" s="13"/>
      <c r="AED69" s="13"/>
      <c r="AEE69" s="13"/>
      <c r="AEF69" s="13"/>
      <c r="AEG69" s="13"/>
      <c r="AEH69" s="13"/>
      <c r="AEI69" s="13"/>
      <c r="AEJ69" s="13"/>
      <c r="AEK69" s="13"/>
      <c r="AEL69" s="13"/>
      <c r="AEM69" s="13"/>
      <c r="AEN69" s="13"/>
      <c r="AEO69" s="13"/>
      <c r="AEP69" s="13"/>
      <c r="AEQ69" s="13"/>
      <c r="AER69" s="13"/>
      <c r="AES69" s="13"/>
      <c r="AET69" s="13"/>
      <c r="AEU69" s="13"/>
      <c r="AEV69" s="13"/>
      <c r="AEW69" s="13"/>
      <c r="AEX69" s="13"/>
      <c r="AEY69" s="13"/>
      <c r="AEZ69" s="13"/>
      <c r="AFA69" s="13"/>
      <c r="AFB69" s="13"/>
      <c r="AFC69" s="13"/>
      <c r="AFD69" s="13"/>
      <c r="AFE69" s="13"/>
      <c r="AFF69" s="13"/>
      <c r="AFG69" s="13"/>
      <c r="AFH69" s="13"/>
      <c r="AFI69" s="13"/>
      <c r="AFJ69" s="13"/>
      <c r="AFK69" s="13"/>
      <c r="AFL69" s="13"/>
      <c r="AFM69" s="13"/>
      <c r="AFN69" s="13"/>
      <c r="AFO69" s="13"/>
      <c r="AFP69" s="13"/>
      <c r="AFQ69" s="13"/>
      <c r="AFR69" s="13"/>
      <c r="AFS69" s="13"/>
      <c r="AFT69" s="13"/>
      <c r="AFU69" s="13"/>
      <c r="AFV69" s="13"/>
      <c r="AFW69" s="13"/>
      <c r="AFX69" s="13"/>
      <c r="AFY69" s="13"/>
      <c r="AFZ69" s="13"/>
      <c r="AGA69" s="13"/>
      <c r="AGB69" s="13"/>
      <c r="AGC69" s="13"/>
      <c r="AGD69" s="13"/>
      <c r="AGE69" s="13"/>
      <c r="AGF69" s="13"/>
      <c r="AGG69" s="13"/>
      <c r="AGH69" s="13"/>
      <c r="AGI69" s="13"/>
      <c r="AGJ69" s="13"/>
      <c r="AGK69" s="13"/>
      <c r="AGL69" s="13"/>
      <c r="AGM69" s="13"/>
      <c r="AGN69" s="13"/>
      <c r="AGO69" s="13"/>
      <c r="AGP69" s="13"/>
      <c r="AGQ69" s="13"/>
      <c r="AGR69" s="13"/>
      <c r="AGS69" s="13"/>
      <c r="AGT69" s="13"/>
      <c r="AGU69" s="13"/>
      <c r="AGV69" s="13"/>
      <c r="AGW69" s="13"/>
      <c r="AGX69" s="13"/>
      <c r="AGY69" s="13"/>
      <c r="AGZ69" s="13"/>
      <c r="AHA69" s="13"/>
      <c r="AHB69" s="13"/>
      <c r="AHC69" s="13"/>
      <c r="AHD69" s="13"/>
      <c r="AHE69" s="13"/>
      <c r="AHF69" s="13"/>
      <c r="AHG69" s="13"/>
      <c r="AHH69" s="13"/>
      <c r="AHI69" s="13"/>
      <c r="AHJ69" s="13"/>
      <c r="AHK69" s="13"/>
      <c r="AHL69" s="13"/>
      <c r="AHM69" s="13"/>
      <c r="AHN69" s="13"/>
      <c r="AHO69" s="13"/>
      <c r="AHP69" s="13"/>
      <c r="AHQ69" s="13"/>
      <c r="AHR69" s="13"/>
      <c r="AHS69" s="13"/>
      <c r="AHT69" s="13"/>
      <c r="AHU69" s="13"/>
      <c r="AHV69" s="13"/>
      <c r="AHW69" s="13"/>
      <c r="AHX69" s="13"/>
      <c r="AHY69" s="13"/>
      <c r="AHZ69" s="13"/>
      <c r="AIA69" s="13"/>
      <c r="AIB69" s="13"/>
      <c r="AIC69" s="13"/>
      <c r="AID69" s="13"/>
      <c r="AIE69" s="13"/>
      <c r="AIF69" s="13"/>
      <c r="AIG69" s="13"/>
      <c r="AIH69" s="13"/>
      <c r="AII69" s="13"/>
      <c r="AIJ69" s="13"/>
      <c r="AIK69" s="13"/>
      <c r="AIL69" s="13"/>
      <c r="AIM69" s="13"/>
      <c r="AIN69" s="13"/>
      <c r="AIO69" s="13"/>
      <c r="AIP69" s="13"/>
      <c r="AIQ69" s="13"/>
      <c r="AIR69" s="13"/>
      <c r="AIS69" s="13"/>
      <c r="AIT69" s="13"/>
      <c r="AIU69" s="13"/>
      <c r="AIV69" s="13"/>
      <c r="AIW69" s="13"/>
      <c r="AIX69" s="13"/>
      <c r="AIY69" s="13"/>
      <c r="AIZ69" s="13"/>
      <c r="AJA69" s="13"/>
      <c r="AJB69" s="13"/>
      <c r="AJC69" s="13"/>
      <c r="AJD69" s="13"/>
      <c r="AJE69" s="13"/>
      <c r="AJF69" s="13"/>
      <c r="AJG69" s="13"/>
      <c r="AJH69" s="13"/>
      <c r="AJI69" s="13"/>
      <c r="AJJ69" s="13"/>
      <c r="AJK69" s="13"/>
      <c r="AJL69" s="13"/>
      <c r="AJM69" s="13"/>
      <c r="AJN69" s="13"/>
      <c r="AJO69" s="13"/>
      <c r="AJP69" s="13"/>
      <c r="AJQ69" s="13"/>
      <c r="AJR69" s="13"/>
      <c r="AJS69" s="13"/>
      <c r="AJT69" s="13"/>
      <c r="AJU69" s="13"/>
      <c r="AJV69" s="13"/>
      <c r="AJW69" s="13"/>
      <c r="AJX69" s="13"/>
      <c r="AJY69" s="13"/>
      <c r="AJZ69" s="13"/>
      <c r="AKA69" s="13"/>
      <c r="AKB69" s="13"/>
      <c r="AKC69" s="13"/>
      <c r="AKD69" s="13"/>
      <c r="AKE69" s="13"/>
      <c r="AKF69" s="13"/>
      <c r="AKG69" s="13"/>
      <c r="AKH69" s="13"/>
      <c r="AKI69" s="13"/>
      <c r="AKJ69" s="13"/>
      <c r="AKK69" s="13"/>
      <c r="AKL69" s="13"/>
      <c r="AKM69" s="13"/>
      <c r="AKN69" s="13"/>
      <c r="AKO69" s="13"/>
      <c r="AKP69" s="13"/>
      <c r="AKQ69" s="13"/>
      <c r="AKR69" s="13"/>
      <c r="AKS69" s="13"/>
      <c r="AKT69" s="13"/>
      <c r="AKU69" s="13"/>
      <c r="AKV69" s="13"/>
      <c r="AKW69" s="13"/>
      <c r="AKX69" s="13"/>
      <c r="AKY69" s="13"/>
      <c r="AKZ69" s="13"/>
      <c r="ALA69" s="13"/>
      <c r="ALB69" s="13"/>
      <c r="ALC69" s="13"/>
      <c r="ALD69" s="13"/>
      <c r="ALE69" s="13"/>
      <c r="ALF69" s="13"/>
      <c r="ALG69" s="13"/>
      <c r="ALH69" s="13"/>
      <c r="ALI69" s="13"/>
      <c r="ALJ69" s="13"/>
      <c r="ALK69" s="13"/>
      <c r="ALL69" s="13"/>
      <c r="ALM69" s="13"/>
      <c r="ALN69" s="13"/>
      <c r="ALO69" s="13"/>
      <c r="ALP69" s="13"/>
      <c r="ALQ69" s="13"/>
      <c r="ALR69" s="13"/>
      <c r="ALS69" s="13"/>
      <c r="ALT69" s="13"/>
      <c r="ALU69" s="13"/>
      <c r="ALV69" s="13"/>
      <c r="ALW69" s="13"/>
      <c r="ALX69" s="13"/>
      <c r="ALY69" s="13"/>
      <c r="ALZ69" s="13"/>
      <c r="AMA69" s="13"/>
      <c r="AMB69" s="13"/>
      <c r="AMC69" s="13"/>
      <c r="AMD69" s="13"/>
      <c r="AME69" s="13"/>
      <c r="AMF69" s="13"/>
      <c r="AMG69" s="13"/>
    </row>
    <row r="70" spans="1:1021">
      <c r="A70" s="1" t="s">
        <v>173</v>
      </c>
      <c r="B70" s="1" t="s">
        <v>189</v>
      </c>
      <c r="C70" s="9" t="s">
        <v>190</v>
      </c>
      <c r="D70" s="1" t="s">
        <v>191</v>
      </c>
      <c r="E70" s="12" t="s">
        <v>192</v>
      </c>
      <c r="F70" s="1" t="s">
        <v>191</v>
      </c>
      <c r="G70" s="12" t="s">
        <v>192</v>
      </c>
      <c r="H70" s="1">
        <v>4590</v>
      </c>
      <c r="I70" s="1" t="s">
        <v>156</v>
      </c>
      <c r="J70" s="1">
        <f>G$1*H70</f>
        <v>2295000</v>
      </c>
      <c r="M70" s="4"/>
      <c r="N70" s="1"/>
      <c r="O70" s="1"/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</row>
    <row r="71" spans="1:1021">
      <c r="A71" s="1" t="s">
        <v>173</v>
      </c>
      <c r="B71" s="1" t="s">
        <v>193</v>
      </c>
      <c r="C71" s="9" t="s">
        <v>194</v>
      </c>
      <c r="D71" s="1" t="s">
        <v>191</v>
      </c>
      <c r="E71" s="12" t="s">
        <v>195</v>
      </c>
      <c r="F71" s="1" t="s">
        <v>191</v>
      </c>
      <c r="G71" s="12" t="s">
        <v>192</v>
      </c>
      <c r="H71" s="1">
        <v>2490</v>
      </c>
      <c r="I71" s="1" t="s">
        <v>156</v>
      </c>
      <c r="J71" s="1">
        <f>G$1*H71</f>
        <v>1245000</v>
      </c>
      <c r="M71" s="4"/>
      <c r="N71" s="1"/>
      <c r="O71" s="1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</row>
    <row r="72" spans="1:1021">
      <c r="A72" s="1" t="s">
        <v>173</v>
      </c>
      <c r="B72" s="1" t="s">
        <v>196</v>
      </c>
      <c r="C72" s="9" t="s">
        <v>197</v>
      </c>
      <c r="F72" s="1" t="s">
        <v>198</v>
      </c>
      <c r="H72" s="1">
        <v>300</v>
      </c>
      <c r="I72" s="1" t="s">
        <v>156</v>
      </c>
      <c r="J72" s="1">
        <f>G$1*H72</f>
        <v>150000</v>
      </c>
      <c r="M72" s="4"/>
      <c r="N72" s="1"/>
      <c r="O72" s="1"/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</row>
    <row r="73" spans="1:1021">
      <c r="A73" s="1" t="s">
        <v>173</v>
      </c>
      <c r="B73" s="1" t="s">
        <v>199</v>
      </c>
      <c r="C73" s="9" t="s">
        <v>200</v>
      </c>
      <c r="F73" s="1" t="s">
        <v>201</v>
      </c>
      <c r="G73" s="12" t="s">
        <v>202</v>
      </c>
      <c r="H73" s="1">
        <v>2</v>
      </c>
      <c r="I73" s="1" t="s">
        <v>19</v>
      </c>
      <c r="J73" s="1">
        <f>G$1*H73</f>
        <v>1000</v>
      </c>
      <c r="M73" s="4"/>
      <c r="N73" s="21"/>
      <c r="O73" s="1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</row>
    <row r="74" spans="1:1021">
      <c r="A74" s="1" t="s">
        <v>173</v>
      </c>
      <c r="B74" s="1" t="s">
        <v>203</v>
      </c>
      <c r="C74" s="9" t="s">
        <v>204</v>
      </c>
      <c r="F74" s="1" t="s">
        <v>205</v>
      </c>
      <c r="G74" s="1" t="s">
        <v>206</v>
      </c>
      <c r="H74" s="1">
        <v>200</v>
      </c>
      <c r="I74" s="1" t="s">
        <v>156</v>
      </c>
      <c r="J74" s="1">
        <f>G$1*H74</f>
        <v>100000</v>
      </c>
      <c r="K74" s="13"/>
      <c r="L74" s="21"/>
      <c r="M74" s="21"/>
      <c r="N74" s="1"/>
      <c r="O74" s="4"/>
      <c r="P74" s="4"/>
      <c r="Q74" s="1"/>
      <c r="R74" s="2"/>
      <c r="S74" s="1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</row>
    <row r="75" spans="1:1021">
      <c r="A75" s="1" t="s">
        <v>173</v>
      </c>
      <c r="B75" s="1" t="s">
        <v>207</v>
      </c>
      <c r="C75" s="9" t="s">
        <v>208</v>
      </c>
      <c r="D75" s="1" t="s">
        <v>209</v>
      </c>
      <c r="E75" s="1" t="s">
        <v>210</v>
      </c>
      <c r="F75" s="1" t="s">
        <v>211</v>
      </c>
      <c r="G75" s="1" t="s">
        <v>212</v>
      </c>
      <c r="H75" s="1">
        <v>13</v>
      </c>
      <c r="I75" s="2" t="s">
        <v>19</v>
      </c>
      <c r="J75" s="1">
        <v>7000</v>
      </c>
      <c r="M75" s="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</row>
    <row r="76" spans="1:1021">
      <c r="A76" s="1" t="s">
        <v>173</v>
      </c>
      <c r="B76" s="1" t="s">
        <v>213</v>
      </c>
      <c r="C76" s="29" t="s">
        <v>214</v>
      </c>
      <c r="D76" s="1" t="s">
        <v>209</v>
      </c>
      <c r="E76" s="1" t="s">
        <v>215</v>
      </c>
      <c r="F76" s="12" t="s">
        <v>211</v>
      </c>
      <c r="G76" s="1" t="s">
        <v>216</v>
      </c>
      <c r="H76" s="1">
        <v>8</v>
      </c>
      <c r="I76" s="2" t="s">
        <v>19</v>
      </c>
      <c r="J76" s="1">
        <f t="shared" ref="J76:J103" si="3">G$1*H76</f>
        <v>4000</v>
      </c>
      <c r="M76" s="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</row>
    <row r="77" spans="1:1021">
      <c r="A77" s="1" t="s">
        <v>217</v>
      </c>
      <c r="B77" s="14" t="s">
        <v>218</v>
      </c>
      <c r="C77" s="29" t="s">
        <v>219</v>
      </c>
      <c r="E77" s="1" t="s">
        <v>220</v>
      </c>
      <c r="F77" s="12" t="s">
        <v>221</v>
      </c>
      <c r="G77" s="1" t="s">
        <v>220</v>
      </c>
      <c r="H77" s="1">
        <v>1</v>
      </c>
      <c r="I77" s="14" t="s">
        <v>19</v>
      </c>
      <c r="J77" s="1">
        <f t="shared" si="3"/>
        <v>500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4"/>
      <c r="NH77" s="14"/>
      <c r="NI77" s="14"/>
      <c r="NJ77" s="14"/>
      <c r="NK77" s="14"/>
      <c r="NL77" s="14"/>
      <c r="NM77" s="14"/>
      <c r="NN77" s="14"/>
      <c r="NO77" s="14"/>
      <c r="NP77" s="14"/>
      <c r="NQ77" s="14"/>
      <c r="NR77" s="14"/>
      <c r="NS77" s="14"/>
      <c r="NT77" s="14"/>
      <c r="NU77" s="14"/>
      <c r="NV77" s="14"/>
      <c r="NW77" s="14"/>
      <c r="NX77" s="14"/>
      <c r="NY77" s="14"/>
      <c r="NZ77" s="14"/>
      <c r="OA77" s="14"/>
      <c r="OB77" s="14"/>
      <c r="OC77" s="14"/>
      <c r="OD77" s="14"/>
      <c r="OE77" s="14"/>
      <c r="OF77" s="14"/>
      <c r="OG77" s="14"/>
      <c r="OH77" s="14"/>
      <c r="OI77" s="14"/>
      <c r="OJ77" s="14"/>
      <c r="OK77" s="14"/>
      <c r="OL77" s="14"/>
      <c r="OM77" s="14"/>
      <c r="ON77" s="14"/>
      <c r="OO77" s="14"/>
      <c r="OP77" s="14"/>
      <c r="OQ77" s="14"/>
      <c r="OR77" s="14"/>
      <c r="OS77" s="14"/>
      <c r="OT77" s="14"/>
      <c r="OU77" s="14"/>
      <c r="OV77" s="14"/>
      <c r="OW77" s="14"/>
      <c r="OX77" s="14"/>
      <c r="OY77" s="14"/>
      <c r="OZ77" s="14"/>
      <c r="PA77" s="14"/>
      <c r="PB77" s="14"/>
      <c r="PC77" s="14"/>
      <c r="PD77" s="14"/>
      <c r="PE77" s="14"/>
      <c r="PF77" s="14"/>
      <c r="PG77" s="14"/>
      <c r="PH77" s="14"/>
      <c r="PI77" s="14"/>
      <c r="PJ77" s="14"/>
      <c r="PK77" s="14"/>
      <c r="PL77" s="14"/>
      <c r="PM77" s="14"/>
      <c r="PN77" s="14"/>
      <c r="PO77" s="14"/>
      <c r="PP77" s="14"/>
      <c r="PQ77" s="14"/>
      <c r="PR77" s="14"/>
      <c r="PS77" s="14"/>
      <c r="PT77" s="14"/>
      <c r="PU77" s="14"/>
      <c r="PV77" s="14"/>
      <c r="PW77" s="14"/>
      <c r="PX77" s="14"/>
      <c r="PY77" s="14"/>
      <c r="PZ77" s="14"/>
      <c r="QA77" s="14"/>
      <c r="QB77" s="14"/>
      <c r="QC77" s="14"/>
      <c r="QD77" s="14"/>
      <c r="QE77" s="14"/>
      <c r="QF77" s="14"/>
      <c r="QG77" s="14"/>
      <c r="QH77" s="14"/>
      <c r="QI77" s="14"/>
      <c r="QJ77" s="14"/>
      <c r="QK77" s="14"/>
      <c r="QL77" s="14"/>
      <c r="QM77" s="14"/>
      <c r="QN77" s="14"/>
      <c r="QO77" s="14"/>
      <c r="QP77" s="14"/>
      <c r="QQ77" s="14"/>
      <c r="QR77" s="14"/>
      <c r="QS77" s="14"/>
      <c r="QT77" s="14"/>
      <c r="QU77" s="14"/>
      <c r="QV77" s="14"/>
      <c r="QW77" s="14"/>
      <c r="QX77" s="14"/>
      <c r="QY77" s="14"/>
      <c r="QZ77" s="14"/>
      <c r="RA77" s="14"/>
      <c r="RB77" s="14"/>
      <c r="RC77" s="14"/>
      <c r="RD77" s="14"/>
      <c r="RE77" s="14"/>
      <c r="RF77" s="14"/>
      <c r="RG77" s="14"/>
      <c r="RH77" s="14"/>
      <c r="RI77" s="14"/>
      <c r="RJ77" s="14"/>
      <c r="RK77" s="14"/>
      <c r="RL77" s="14"/>
      <c r="RM77" s="14"/>
      <c r="RN77" s="14"/>
      <c r="RO77" s="14"/>
      <c r="RP77" s="14"/>
      <c r="RQ77" s="14"/>
      <c r="RR77" s="14"/>
      <c r="RS77" s="14"/>
      <c r="RT77" s="14"/>
      <c r="RU77" s="14"/>
      <c r="RV77" s="14"/>
      <c r="RW77" s="14"/>
      <c r="RX77" s="14"/>
      <c r="RY77" s="14"/>
      <c r="RZ77" s="14"/>
      <c r="SA77" s="14"/>
      <c r="SB77" s="14"/>
      <c r="SC77" s="14"/>
      <c r="SD77" s="14"/>
      <c r="SE77" s="14"/>
      <c r="SF77" s="14"/>
      <c r="SG77" s="14"/>
      <c r="SH77" s="14"/>
      <c r="SI77" s="14"/>
      <c r="SJ77" s="14"/>
      <c r="SK77" s="14"/>
      <c r="SL77" s="14"/>
      <c r="SM77" s="14"/>
      <c r="SN77" s="14"/>
      <c r="SO77" s="14"/>
      <c r="SP77" s="14"/>
      <c r="SQ77" s="14"/>
      <c r="SR77" s="14"/>
      <c r="SS77" s="14"/>
      <c r="ST77" s="14"/>
      <c r="SU77" s="14"/>
      <c r="SV77" s="14"/>
      <c r="SW77" s="14"/>
      <c r="SX77" s="14"/>
      <c r="SY77" s="14"/>
      <c r="SZ77" s="14"/>
      <c r="TA77" s="14"/>
      <c r="TB77" s="14"/>
      <c r="TC77" s="14"/>
      <c r="TD77" s="14"/>
      <c r="TE77" s="14"/>
      <c r="TF77" s="14"/>
      <c r="TG77" s="14"/>
      <c r="TH77" s="14"/>
      <c r="TI77" s="14"/>
      <c r="TJ77" s="14"/>
      <c r="TK77" s="14"/>
      <c r="TL77" s="14"/>
      <c r="TM77" s="14"/>
      <c r="TN77" s="14"/>
      <c r="TO77" s="14"/>
      <c r="TP77" s="14"/>
      <c r="TQ77" s="14"/>
      <c r="TR77" s="14"/>
      <c r="TS77" s="14"/>
      <c r="TT77" s="14"/>
      <c r="TU77" s="14"/>
      <c r="TV77" s="14"/>
      <c r="TW77" s="14"/>
      <c r="TX77" s="14"/>
      <c r="TY77" s="14"/>
      <c r="TZ77" s="14"/>
      <c r="UA77" s="14"/>
      <c r="UB77" s="14"/>
      <c r="UC77" s="14"/>
      <c r="UD77" s="14"/>
      <c r="UE77" s="14"/>
      <c r="UF77" s="14"/>
      <c r="UG77" s="14"/>
      <c r="UH77" s="14"/>
      <c r="UI77" s="14"/>
      <c r="UJ77" s="14"/>
      <c r="UK77" s="14"/>
      <c r="UL77" s="14"/>
      <c r="UM77" s="14"/>
      <c r="UN77" s="14"/>
      <c r="UO77" s="14"/>
      <c r="UP77" s="14"/>
      <c r="UQ77" s="14"/>
      <c r="UR77" s="14"/>
      <c r="US77" s="14"/>
      <c r="UT77" s="14"/>
      <c r="UU77" s="14"/>
      <c r="UV77" s="14"/>
      <c r="UW77" s="14"/>
      <c r="UX77" s="14"/>
      <c r="UY77" s="14"/>
      <c r="UZ77" s="14"/>
      <c r="VA77" s="14"/>
      <c r="VB77" s="14"/>
      <c r="VC77" s="14"/>
      <c r="VD77" s="14"/>
      <c r="VE77" s="14"/>
      <c r="VF77" s="14"/>
      <c r="VG77" s="14"/>
      <c r="VH77" s="14"/>
      <c r="VI77" s="14"/>
      <c r="VJ77" s="14"/>
      <c r="VK77" s="14"/>
      <c r="VL77" s="14"/>
      <c r="VM77" s="14"/>
      <c r="VN77" s="14"/>
      <c r="VO77" s="14"/>
      <c r="VP77" s="14"/>
      <c r="VQ77" s="14"/>
      <c r="VR77" s="14"/>
      <c r="VS77" s="14"/>
      <c r="VT77" s="14"/>
      <c r="VU77" s="14"/>
      <c r="VV77" s="14"/>
      <c r="VW77" s="14"/>
      <c r="VX77" s="14"/>
      <c r="VY77" s="14"/>
      <c r="VZ77" s="14"/>
      <c r="WA77" s="14"/>
      <c r="WB77" s="14"/>
      <c r="WC77" s="14"/>
      <c r="WD77" s="14"/>
      <c r="WE77" s="14"/>
      <c r="WF77" s="14"/>
      <c r="WG77" s="14"/>
      <c r="WH77" s="14"/>
      <c r="WI77" s="14"/>
      <c r="WJ77" s="14"/>
      <c r="WK77" s="14"/>
      <c r="WL77" s="14"/>
      <c r="WM77" s="14"/>
      <c r="WN77" s="14"/>
      <c r="WO77" s="14"/>
      <c r="WP77" s="14"/>
      <c r="WQ77" s="14"/>
      <c r="WR77" s="14"/>
      <c r="WS77" s="14"/>
      <c r="WT77" s="14"/>
      <c r="WU77" s="14"/>
      <c r="WV77" s="14"/>
      <c r="WW77" s="14"/>
      <c r="WX77" s="14"/>
      <c r="WY77" s="14"/>
      <c r="WZ77" s="14"/>
      <c r="XA77" s="14"/>
      <c r="XB77" s="14"/>
      <c r="XC77" s="14"/>
      <c r="XD77" s="14"/>
      <c r="XE77" s="14"/>
      <c r="XF77" s="14"/>
      <c r="XG77" s="14"/>
      <c r="XH77" s="14"/>
      <c r="XI77" s="14"/>
      <c r="XJ77" s="14"/>
      <c r="XK77" s="14"/>
      <c r="XL77" s="14"/>
      <c r="XM77" s="14"/>
      <c r="XN77" s="14"/>
      <c r="XO77" s="14"/>
      <c r="XP77" s="14"/>
      <c r="XQ77" s="14"/>
      <c r="XR77" s="14"/>
      <c r="XS77" s="14"/>
      <c r="XT77" s="14"/>
      <c r="XU77" s="14"/>
      <c r="XV77" s="14"/>
      <c r="XW77" s="14"/>
      <c r="XX77" s="14"/>
      <c r="XY77" s="14"/>
      <c r="XZ77" s="14"/>
      <c r="YA77" s="14"/>
      <c r="YB77" s="14"/>
      <c r="YC77" s="14"/>
      <c r="YD77" s="14"/>
      <c r="YE77" s="14"/>
      <c r="YF77" s="14"/>
      <c r="YG77" s="14"/>
      <c r="YH77" s="14"/>
      <c r="YI77" s="14"/>
      <c r="YJ77" s="14"/>
      <c r="YK77" s="14"/>
      <c r="YL77" s="14"/>
      <c r="YM77" s="14"/>
      <c r="YN77" s="14"/>
      <c r="YO77" s="14"/>
      <c r="YP77" s="14"/>
      <c r="YQ77" s="14"/>
      <c r="YR77" s="14"/>
      <c r="YS77" s="14"/>
      <c r="YT77" s="14"/>
      <c r="YU77" s="14"/>
      <c r="YV77" s="14"/>
      <c r="YW77" s="14"/>
      <c r="YX77" s="14"/>
      <c r="YY77" s="14"/>
      <c r="YZ77" s="14"/>
      <c r="ZA77" s="14"/>
      <c r="ZB77" s="14"/>
      <c r="ZC77" s="14"/>
      <c r="ZD77" s="14"/>
      <c r="ZE77" s="14"/>
      <c r="ZF77" s="14"/>
      <c r="ZG77" s="14"/>
      <c r="ZH77" s="14"/>
      <c r="ZI77" s="14"/>
      <c r="ZJ77" s="14"/>
      <c r="ZK77" s="14"/>
      <c r="ZL77" s="14"/>
      <c r="ZM77" s="14"/>
      <c r="ZN77" s="14"/>
      <c r="ZO77" s="14"/>
      <c r="ZP77" s="14"/>
      <c r="ZQ77" s="14"/>
      <c r="ZR77" s="14"/>
      <c r="ZS77" s="14"/>
      <c r="ZT77" s="14"/>
      <c r="ZU77" s="14"/>
      <c r="ZV77" s="14"/>
      <c r="ZW77" s="14"/>
      <c r="ZX77" s="14"/>
      <c r="ZY77" s="14"/>
      <c r="ZZ77" s="14"/>
      <c r="AAA77" s="14"/>
      <c r="AAB77" s="14"/>
      <c r="AAC77" s="14"/>
      <c r="AAD77" s="14"/>
      <c r="AAE77" s="14"/>
      <c r="AAF77" s="14"/>
      <c r="AAG77" s="14"/>
      <c r="AAH77" s="14"/>
      <c r="AAI77" s="14"/>
      <c r="AAJ77" s="14"/>
      <c r="AAK77" s="14"/>
      <c r="AAL77" s="14"/>
      <c r="AAM77" s="14"/>
      <c r="AAN77" s="14"/>
      <c r="AAO77" s="14"/>
      <c r="AAP77" s="14"/>
      <c r="AAQ77" s="14"/>
      <c r="AAR77" s="14"/>
      <c r="AAS77" s="14"/>
      <c r="AAT77" s="14"/>
      <c r="AAU77" s="14"/>
      <c r="AAV77" s="14"/>
      <c r="AAW77" s="14"/>
      <c r="AAX77" s="14"/>
      <c r="AAY77" s="14"/>
      <c r="AAZ77" s="14"/>
      <c r="ABA77" s="14"/>
      <c r="ABB77" s="14"/>
      <c r="ABC77" s="14"/>
      <c r="ABD77" s="14"/>
      <c r="ABE77" s="14"/>
      <c r="ABF77" s="14"/>
      <c r="ABG77" s="14"/>
      <c r="ABH77" s="14"/>
      <c r="ABI77" s="14"/>
      <c r="ABJ77" s="14"/>
      <c r="ABK77" s="14"/>
      <c r="ABL77" s="14"/>
      <c r="ABM77" s="14"/>
      <c r="ABN77" s="14"/>
      <c r="ABO77" s="14"/>
      <c r="ABP77" s="14"/>
      <c r="ABQ77" s="14"/>
      <c r="ABR77" s="14"/>
      <c r="ABS77" s="14"/>
      <c r="ABT77" s="14"/>
      <c r="ABU77" s="14"/>
      <c r="ABV77" s="14"/>
      <c r="ABW77" s="14"/>
      <c r="ABX77" s="14"/>
      <c r="ABY77" s="14"/>
      <c r="ABZ77" s="14"/>
      <c r="ACA77" s="14"/>
      <c r="ACB77" s="14"/>
      <c r="ACC77" s="14"/>
      <c r="ACD77" s="14"/>
      <c r="ACE77" s="14"/>
      <c r="ACF77" s="14"/>
      <c r="ACG77" s="14"/>
      <c r="ACH77" s="14"/>
      <c r="ACI77" s="14"/>
      <c r="ACJ77" s="14"/>
      <c r="ACK77" s="14"/>
      <c r="ACL77" s="14"/>
      <c r="ACM77" s="14"/>
      <c r="ACN77" s="14"/>
      <c r="ACO77" s="14"/>
      <c r="ACP77" s="14"/>
      <c r="ACQ77" s="14"/>
      <c r="ACR77" s="14"/>
      <c r="ACS77" s="14"/>
      <c r="ACT77" s="14"/>
      <c r="ACU77" s="14"/>
      <c r="ACV77" s="14"/>
      <c r="ACW77" s="14"/>
      <c r="ACX77" s="14"/>
      <c r="ACY77" s="14"/>
      <c r="ACZ77" s="14"/>
      <c r="ADA77" s="14"/>
      <c r="ADB77" s="14"/>
      <c r="ADC77" s="14"/>
      <c r="ADD77" s="14"/>
      <c r="ADE77" s="14"/>
      <c r="ADF77" s="14"/>
      <c r="ADG77" s="14"/>
      <c r="ADH77" s="14"/>
      <c r="ADI77" s="14"/>
      <c r="ADJ77" s="14"/>
      <c r="ADK77" s="14"/>
      <c r="ADL77" s="14"/>
      <c r="ADM77" s="14"/>
      <c r="ADN77" s="14"/>
      <c r="ADO77" s="14"/>
      <c r="ADP77" s="14"/>
      <c r="ADQ77" s="14"/>
      <c r="ADR77" s="14"/>
      <c r="ADS77" s="14"/>
      <c r="ADT77" s="14"/>
      <c r="ADU77" s="14"/>
      <c r="ADV77" s="14"/>
      <c r="ADW77" s="14"/>
      <c r="ADX77" s="14"/>
      <c r="ADY77" s="14"/>
      <c r="ADZ77" s="14"/>
      <c r="AEA77" s="14"/>
      <c r="AEB77" s="14"/>
      <c r="AEC77" s="14"/>
      <c r="AED77" s="14"/>
      <c r="AEE77" s="14"/>
      <c r="AEF77" s="14"/>
      <c r="AEG77" s="14"/>
      <c r="AEH77" s="14"/>
      <c r="AEI77" s="14"/>
      <c r="AEJ77" s="14"/>
      <c r="AEK77" s="14"/>
      <c r="AEL77" s="14"/>
      <c r="AEM77" s="14"/>
      <c r="AEN77" s="14"/>
      <c r="AEO77" s="14"/>
      <c r="AEP77" s="14"/>
      <c r="AEQ77" s="14"/>
      <c r="AER77" s="14"/>
      <c r="AES77" s="14"/>
      <c r="AET77" s="14"/>
      <c r="AEU77" s="14"/>
      <c r="AEV77" s="14"/>
      <c r="AEW77" s="14"/>
      <c r="AEX77" s="14"/>
      <c r="AEY77" s="14"/>
      <c r="AEZ77" s="14"/>
      <c r="AFA77" s="14"/>
      <c r="AFB77" s="14"/>
      <c r="AFC77" s="14"/>
      <c r="AFD77" s="14"/>
      <c r="AFE77" s="14"/>
      <c r="AFF77" s="14"/>
      <c r="AFG77" s="14"/>
      <c r="AFH77" s="14"/>
      <c r="AFI77" s="14"/>
      <c r="AFJ77" s="14"/>
      <c r="AFK77" s="14"/>
      <c r="AFL77" s="14"/>
      <c r="AFM77" s="14"/>
      <c r="AFN77" s="14"/>
      <c r="AFO77" s="14"/>
      <c r="AFP77" s="14"/>
      <c r="AFQ77" s="14"/>
      <c r="AFR77" s="14"/>
      <c r="AFS77" s="14"/>
      <c r="AFT77" s="14"/>
      <c r="AFU77" s="14"/>
      <c r="AFV77" s="14"/>
      <c r="AFW77" s="14"/>
      <c r="AFX77" s="14"/>
      <c r="AFY77" s="14"/>
      <c r="AFZ77" s="14"/>
      <c r="AGA77" s="14"/>
      <c r="AGB77" s="14"/>
      <c r="AGC77" s="14"/>
      <c r="AGD77" s="14"/>
      <c r="AGE77" s="14"/>
      <c r="AGF77" s="14"/>
      <c r="AGG77" s="14"/>
      <c r="AGH77" s="14"/>
      <c r="AGI77" s="14"/>
      <c r="AGJ77" s="14"/>
      <c r="AGK77" s="14"/>
      <c r="AGL77" s="14"/>
      <c r="AGM77" s="14"/>
      <c r="AGN77" s="14"/>
      <c r="AGO77" s="14"/>
      <c r="AGP77" s="14"/>
      <c r="AGQ77" s="14"/>
      <c r="AGR77" s="14"/>
      <c r="AGS77" s="14"/>
      <c r="AGT77" s="14"/>
      <c r="AGU77" s="14"/>
      <c r="AGV77" s="14"/>
      <c r="AGW77" s="14"/>
      <c r="AGX77" s="14"/>
      <c r="AGY77" s="14"/>
      <c r="AGZ77" s="14"/>
      <c r="AHA77" s="14"/>
      <c r="AHB77" s="14"/>
      <c r="AHC77" s="14"/>
      <c r="AHD77" s="14"/>
      <c r="AHE77" s="14"/>
      <c r="AHF77" s="14"/>
      <c r="AHG77" s="14"/>
      <c r="AHH77" s="14"/>
      <c r="AHI77" s="14"/>
      <c r="AHJ77" s="14"/>
      <c r="AHK77" s="14"/>
      <c r="AHL77" s="14"/>
      <c r="AHM77" s="14"/>
      <c r="AHN77" s="14"/>
      <c r="AHO77" s="14"/>
      <c r="AHP77" s="14"/>
      <c r="AHQ77" s="14"/>
      <c r="AHR77" s="14"/>
      <c r="AHS77" s="14"/>
      <c r="AHT77" s="14"/>
      <c r="AHU77" s="14"/>
      <c r="AHV77" s="14"/>
      <c r="AHW77" s="14"/>
      <c r="AHX77" s="14"/>
      <c r="AHY77" s="14"/>
      <c r="AHZ77" s="14"/>
      <c r="AIA77" s="14"/>
      <c r="AIB77" s="14"/>
      <c r="AIC77" s="14"/>
      <c r="AID77" s="14"/>
      <c r="AIE77" s="14"/>
      <c r="AIF77" s="14"/>
      <c r="AIG77" s="14"/>
      <c r="AIH77" s="14"/>
      <c r="AII77" s="14"/>
      <c r="AIJ77" s="14"/>
      <c r="AIK77" s="14"/>
      <c r="AIL77" s="14"/>
      <c r="AIM77" s="14"/>
      <c r="AIN77" s="14"/>
      <c r="AIO77" s="14"/>
      <c r="AIP77" s="14"/>
      <c r="AIQ77" s="14"/>
      <c r="AIR77" s="14"/>
      <c r="AIS77" s="14"/>
      <c r="AIT77" s="14"/>
      <c r="AIU77" s="14"/>
      <c r="AIV77" s="14"/>
      <c r="AIW77" s="14"/>
      <c r="AIX77" s="14"/>
      <c r="AIY77" s="14"/>
      <c r="AIZ77" s="14"/>
      <c r="AJA77" s="14"/>
      <c r="AJB77" s="14"/>
      <c r="AJC77" s="14"/>
      <c r="AJD77" s="14"/>
      <c r="AJE77" s="14"/>
      <c r="AJF77" s="14"/>
      <c r="AJG77" s="14"/>
      <c r="AJH77" s="14"/>
      <c r="AJI77" s="14"/>
      <c r="AJJ77" s="14"/>
      <c r="AJK77" s="14"/>
      <c r="AJL77" s="14"/>
      <c r="AJM77" s="14"/>
      <c r="AJN77" s="14"/>
      <c r="AJO77" s="14"/>
      <c r="AJP77" s="14"/>
      <c r="AJQ77" s="14"/>
      <c r="AJR77" s="14"/>
      <c r="AJS77" s="14"/>
      <c r="AJT77" s="14"/>
      <c r="AJU77" s="14"/>
      <c r="AJV77" s="14"/>
      <c r="AJW77" s="14"/>
      <c r="AJX77" s="14"/>
      <c r="AJY77" s="14"/>
      <c r="AJZ77" s="14"/>
      <c r="AKA77" s="14"/>
      <c r="AKB77" s="14"/>
      <c r="AKC77" s="14"/>
      <c r="AKD77" s="14"/>
      <c r="AKE77" s="14"/>
      <c r="AKF77" s="14"/>
      <c r="AKG77" s="14"/>
      <c r="AKH77" s="14"/>
      <c r="AKI77" s="14"/>
      <c r="AKJ77" s="14"/>
      <c r="AKK77" s="14"/>
      <c r="AKL77" s="14"/>
      <c r="AKM77" s="14"/>
      <c r="AKN77" s="14"/>
      <c r="AKO77" s="14"/>
      <c r="AKP77" s="14"/>
      <c r="AKQ77" s="14"/>
      <c r="AKR77" s="14"/>
      <c r="AKS77" s="14"/>
      <c r="AKT77" s="14"/>
      <c r="AKU77" s="14"/>
      <c r="AKV77" s="14"/>
      <c r="AKW77" s="14"/>
      <c r="AKX77" s="14"/>
      <c r="AKY77" s="14"/>
      <c r="AKZ77" s="14"/>
      <c r="ALA77" s="14"/>
      <c r="ALB77" s="14"/>
      <c r="ALC77" s="14"/>
      <c r="ALD77" s="14"/>
      <c r="ALE77" s="14"/>
      <c r="ALF77" s="14"/>
      <c r="ALG77" s="14"/>
      <c r="ALH77" s="14"/>
      <c r="ALI77" s="14"/>
      <c r="ALJ77" s="14"/>
      <c r="ALK77" s="14"/>
      <c r="ALL77" s="14"/>
      <c r="ALM77" s="14"/>
      <c r="ALN77" s="14"/>
      <c r="ALO77" s="14"/>
      <c r="ALP77" s="14"/>
      <c r="ALQ77" s="14"/>
      <c r="ALR77" s="14"/>
      <c r="ALS77" s="14"/>
      <c r="ALT77" s="14"/>
      <c r="ALU77" s="14"/>
      <c r="ALV77" s="14"/>
      <c r="ALW77" s="14"/>
      <c r="ALX77" s="14"/>
      <c r="ALY77" s="14"/>
      <c r="ALZ77" s="14"/>
      <c r="AMA77" s="14"/>
      <c r="AMB77" s="14"/>
      <c r="AMC77" s="14"/>
      <c r="AMD77" s="14"/>
      <c r="AME77" s="14"/>
      <c r="AMF77" s="14"/>
      <c r="AMG77" s="14"/>
    </row>
    <row r="78" spans="1:1021">
      <c r="A78" s="1" t="s">
        <v>217</v>
      </c>
      <c r="B78" s="2" t="s">
        <v>222</v>
      </c>
      <c r="C78" s="29" t="s">
        <v>223</v>
      </c>
      <c r="E78" s="1" t="s">
        <v>224</v>
      </c>
      <c r="F78" s="12" t="s">
        <v>225</v>
      </c>
      <c r="G78" s="1" t="s">
        <v>224</v>
      </c>
      <c r="H78" s="1">
        <v>0.25</v>
      </c>
      <c r="I78" s="2" t="s">
        <v>226</v>
      </c>
      <c r="J78" s="1">
        <f t="shared" si="3"/>
        <v>125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</row>
    <row r="79" spans="1:1021">
      <c r="A79" s="1" t="s">
        <v>217</v>
      </c>
      <c r="B79" s="1" t="s">
        <v>227</v>
      </c>
      <c r="C79" s="9" t="s">
        <v>228</v>
      </c>
      <c r="E79" s="1" t="s">
        <v>229</v>
      </c>
      <c r="F79" s="1" t="s">
        <v>74</v>
      </c>
      <c r="G79" s="1" t="s">
        <v>229</v>
      </c>
      <c r="H79" s="1">
        <v>0.5</v>
      </c>
      <c r="I79" s="1" t="s">
        <v>226</v>
      </c>
      <c r="J79" s="1">
        <f t="shared" si="3"/>
        <v>250</v>
      </c>
      <c r="M79" s="4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</row>
    <row r="80" spans="1:1021">
      <c r="A80" s="2" t="s">
        <v>48</v>
      </c>
      <c r="B80" s="1" t="s">
        <v>230</v>
      </c>
      <c r="C80" s="9" t="s">
        <v>231</v>
      </c>
      <c r="E80" s="1" t="s">
        <v>232</v>
      </c>
      <c r="F80" s="1" t="s">
        <v>74</v>
      </c>
      <c r="G80" s="1" t="s">
        <v>232</v>
      </c>
      <c r="H80" s="1">
        <v>50</v>
      </c>
      <c r="I80" s="1" t="s">
        <v>156</v>
      </c>
      <c r="J80" s="1">
        <f t="shared" si="3"/>
        <v>25000</v>
      </c>
      <c r="K80" s="4"/>
      <c r="L80" s="30"/>
      <c r="M80" s="30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</row>
    <row r="81" spans="1:1021">
      <c r="A81" s="1" t="s">
        <v>173</v>
      </c>
      <c r="B81" s="1" t="s">
        <v>233</v>
      </c>
      <c r="C81" s="9" t="s">
        <v>234</v>
      </c>
      <c r="D81" s="1" t="s">
        <v>209</v>
      </c>
      <c r="E81" s="1">
        <v>22552161</v>
      </c>
      <c r="F81" s="1" t="s">
        <v>211</v>
      </c>
      <c r="G81" s="1">
        <v>22552161</v>
      </c>
      <c r="H81" s="1">
        <v>2</v>
      </c>
      <c r="I81" s="2" t="s">
        <v>19</v>
      </c>
      <c r="J81" s="1">
        <f t="shared" si="3"/>
        <v>1000</v>
      </c>
      <c r="M81" s="4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</row>
    <row r="82" spans="1:1021">
      <c r="A82" s="1" t="s">
        <v>173</v>
      </c>
      <c r="B82" s="2" t="s">
        <v>235</v>
      </c>
      <c r="C82" s="31" t="s">
        <v>236</v>
      </c>
      <c r="F82" s="1" t="s">
        <v>198</v>
      </c>
      <c r="H82" s="1">
        <v>975</v>
      </c>
      <c r="I82" s="2" t="s">
        <v>156</v>
      </c>
      <c r="J82" s="1">
        <f t="shared" si="3"/>
        <v>487500</v>
      </c>
      <c r="M82" s="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</row>
    <row r="83" spans="1:1021">
      <c r="A83" s="1" t="s">
        <v>173</v>
      </c>
      <c r="B83" s="2" t="s">
        <v>237</v>
      </c>
      <c r="C83" s="31" t="s">
        <v>238</v>
      </c>
      <c r="E83" s="12" t="s">
        <v>239</v>
      </c>
      <c r="F83" s="1" t="s">
        <v>191</v>
      </c>
      <c r="H83" s="1">
        <v>2000</v>
      </c>
      <c r="I83" s="2" t="s">
        <v>156</v>
      </c>
      <c r="J83" s="1">
        <f t="shared" si="3"/>
        <v>1000000</v>
      </c>
      <c r="M83" s="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</row>
    <row r="84" spans="1:1021">
      <c r="A84" s="1" t="s">
        <v>173</v>
      </c>
      <c r="B84" s="2" t="s">
        <v>240</v>
      </c>
      <c r="C84" s="31" t="s">
        <v>241</v>
      </c>
      <c r="E84" s="12" t="s">
        <v>242</v>
      </c>
      <c r="F84" s="1" t="s">
        <v>191</v>
      </c>
      <c r="H84" s="1">
        <v>1000</v>
      </c>
      <c r="I84" s="2" t="s">
        <v>156</v>
      </c>
      <c r="J84" s="1">
        <f t="shared" si="3"/>
        <v>500000</v>
      </c>
      <c r="M84" s="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</row>
    <row r="85" spans="1:1021">
      <c r="A85" s="1" t="s">
        <v>173</v>
      </c>
      <c r="B85" s="2" t="s">
        <v>243</v>
      </c>
      <c r="C85" s="31" t="s">
        <v>244</v>
      </c>
      <c r="D85" s="1" t="s">
        <v>209</v>
      </c>
      <c r="E85" s="12" t="s">
        <v>245</v>
      </c>
      <c r="F85" s="13" t="s">
        <v>211</v>
      </c>
      <c r="H85" s="1">
        <v>12</v>
      </c>
      <c r="I85" s="2" t="s">
        <v>19</v>
      </c>
      <c r="J85" s="1">
        <f t="shared" si="3"/>
        <v>6000</v>
      </c>
      <c r="M85" s="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</row>
    <row r="86" spans="1:1021">
      <c r="A86" s="1" t="s">
        <v>173</v>
      </c>
      <c r="B86" s="1" t="s">
        <v>233</v>
      </c>
      <c r="C86" s="9" t="s">
        <v>234</v>
      </c>
      <c r="D86" s="1" t="s">
        <v>209</v>
      </c>
      <c r="E86" s="1">
        <v>22552161</v>
      </c>
      <c r="F86" s="1" t="s">
        <v>211</v>
      </c>
      <c r="G86" s="1" t="s">
        <v>246</v>
      </c>
      <c r="H86" s="1">
        <v>1</v>
      </c>
      <c r="I86" s="2" t="s">
        <v>19</v>
      </c>
      <c r="J86" s="1">
        <f t="shared" si="3"/>
        <v>500</v>
      </c>
      <c r="M86" s="4"/>
      <c r="N86" s="2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</row>
    <row r="87" spans="1:1021">
      <c r="A87" s="2" t="s">
        <v>173</v>
      </c>
      <c r="B87" s="2" t="s">
        <v>247</v>
      </c>
      <c r="C87" s="31" t="s">
        <v>248</v>
      </c>
      <c r="D87" s="1" t="s">
        <v>249</v>
      </c>
      <c r="E87" s="1" t="s">
        <v>250</v>
      </c>
      <c r="F87" s="1" t="s">
        <v>249</v>
      </c>
      <c r="G87" s="1" t="s">
        <v>250</v>
      </c>
      <c r="H87" s="1">
        <v>1</v>
      </c>
      <c r="I87" s="2" t="s">
        <v>19</v>
      </c>
      <c r="J87" s="1">
        <f t="shared" si="3"/>
        <v>500</v>
      </c>
      <c r="M87" s="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</row>
    <row r="88" spans="1:1021">
      <c r="A88" s="2" t="s">
        <v>173</v>
      </c>
      <c r="B88" s="2" t="s">
        <v>251</v>
      </c>
      <c r="C88" s="31" t="s">
        <v>252</v>
      </c>
      <c r="D88" s="1" t="s">
        <v>209</v>
      </c>
      <c r="E88" s="1" t="s">
        <v>253</v>
      </c>
      <c r="F88" s="1" t="s">
        <v>211</v>
      </c>
      <c r="G88" s="1" t="s">
        <v>254</v>
      </c>
      <c r="H88" s="1">
        <v>13</v>
      </c>
      <c r="I88" s="2" t="s">
        <v>19</v>
      </c>
      <c r="J88" s="1">
        <f t="shared" si="3"/>
        <v>6500</v>
      </c>
      <c r="M88" s="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</row>
    <row r="89" spans="1:1021">
      <c r="A89" s="2" t="s">
        <v>173</v>
      </c>
      <c r="B89" s="2" t="s">
        <v>255</v>
      </c>
      <c r="C89" s="31" t="s">
        <v>256</v>
      </c>
      <c r="D89" s="1" t="s">
        <v>209</v>
      </c>
      <c r="E89" s="1" t="s">
        <v>257</v>
      </c>
      <c r="F89" s="1" t="s">
        <v>211</v>
      </c>
      <c r="G89" s="1" t="s">
        <v>258</v>
      </c>
      <c r="H89" s="1">
        <v>1</v>
      </c>
      <c r="I89" s="2" t="s">
        <v>19</v>
      </c>
      <c r="J89" s="1">
        <f t="shared" si="3"/>
        <v>500</v>
      </c>
      <c r="M89" s="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</row>
    <row r="90" spans="1:1021">
      <c r="A90" s="2" t="s">
        <v>173</v>
      </c>
      <c r="B90" s="1" t="s">
        <v>207</v>
      </c>
      <c r="C90" s="9" t="s">
        <v>208</v>
      </c>
      <c r="E90" s="1" t="s">
        <v>210</v>
      </c>
      <c r="F90" s="1" t="s">
        <v>211</v>
      </c>
      <c r="G90" s="1" t="s">
        <v>210</v>
      </c>
      <c r="H90" s="1">
        <v>2</v>
      </c>
      <c r="I90" s="2" t="s">
        <v>19</v>
      </c>
      <c r="J90" s="1">
        <f t="shared" si="3"/>
        <v>1000</v>
      </c>
      <c r="M90" s="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</row>
    <row r="91" spans="1:1021">
      <c r="A91" s="1" t="s">
        <v>173</v>
      </c>
      <c r="B91" s="1" t="s">
        <v>259</v>
      </c>
      <c r="C91" s="9" t="s">
        <v>260</v>
      </c>
      <c r="D91" s="1" t="s">
        <v>209</v>
      </c>
      <c r="E91" s="1" t="s">
        <v>261</v>
      </c>
      <c r="F91" s="1" t="s">
        <v>262</v>
      </c>
      <c r="G91" s="1" t="s">
        <v>263</v>
      </c>
      <c r="H91" s="1">
        <v>1</v>
      </c>
      <c r="I91" s="1" t="s">
        <v>19</v>
      </c>
      <c r="J91" s="1">
        <f t="shared" si="3"/>
        <v>500</v>
      </c>
      <c r="K91" s="28"/>
      <c r="L91" s="32"/>
      <c r="M91" s="4"/>
      <c r="N91" s="33"/>
      <c r="O91" s="33"/>
      <c r="P91" s="32"/>
      <c r="Q91" s="32"/>
      <c r="R91" s="3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2"/>
      <c r="AMA91" s="2"/>
      <c r="AMB91" s="2"/>
      <c r="AMC91" s="2"/>
      <c r="AMD91" s="2"/>
      <c r="AME91" s="2"/>
      <c r="AMF91" s="2"/>
      <c r="AMG91" s="2"/>
    </row>
    <row r="92" spans="1:1021">
      <c r="A92" s="1" t="s">
        <v>173</v>
      </c>
      <c r="B92" s="1" t="s">
        <v>264</v>
      </c>
      <c r="C92" s="9" t="s">
        <v>265</v>
      </c>
      <c r="D92" s="1" t="s">
        <v>266</v>
      </c>
      <c r="E92" s="1" t="s">
        <v>267</v>
      </c>
      <c r="F92" s="1" t="s">
        <v>191</v>
      </c>
      <c r="G92" s="1" t="s">
        <v>267</v>
      </c>
      <c r="H92" s="1">
        <v>200</v>
      </c>
      <c r="I92" s="1" t="s">
        <v>156</v>
      </c>
      <c r="J92" s="1">
        <f t="shared" si="3"/>
        <v>100000</v>
      </c>
      <c r="K92" s="28"/>
      <c r="M92" s="4"/>
      <c r="N92" s="1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2"/>
      <c r="AMA92" s="2"/>
      <c r="AMB92" s="2"/>
      <c r="AMC92" s="2"/>
      <c r="AMD92" s="2"/>
      <c r="AME92" s="2"/>
      <c r="AMF92" s="2"/>
      <c r="AMG92" s="2"/>
    </row>
    <row r="93" spans="1:1021">
      <c r="A93" s="33" t="s">
        <v>48</v>
      </c>
      <c r="B93" s="33" t="s">
        <v>268</v>
      </c>
      <c r="C93" s="34" t="s">
        <v>269</v>
      </c>
      <c r="D93" s="33"/>
      <c r="E93" s="33" t="s">
        <v>270</v>
      </c>
      <c r="F93" s="33" t="s">
        <v>51</v>
      </c>
      <c r="G93" s="33" t="s">
        <v>271</v>
      </c>
      <c r="H93" s="33">
        <v>1</v>
      </c>
      <c r="I93" s="33" t="s">
        <v>19</v>
      </c>
      <c r="J93" s="1">
        <f t="shared" si="3"/>
        <v>500</v>
      </c>
      <c r="M93" s="4"/>
      <c r="N93" s="2"/>
      <c r="O93" s="35"/>
      <c r="P93" s="36"/>
      <c r="Q93" s="32"/>
      <c r="R93" s="32"/>
      <c r="S93" s="3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2"/>
      <c r="AMA93" s="2"/>
      <c r="AMB93" s="2"/>
      <c r="AMC93" s="2"/>
      <c r="AMD93" s="2"/>
      <c r="AME93" s="2"/>
      <c r="AMF93" s="2"/>
      <c r="AMG93" s="2"/>
    </row>
    <row r="94" spans="1:1021">
      <c r="A94" s="2" t="s">
        <v>173</v>
      </c>
      <c r="B94" s="2" t="s">
        <v>272</v>
      </c>
      <c r="C94" s="31" t="s">
        <v>273</v>
      </c>
      <c r="D94" s="1" t="s">
        <v>249</v>
      </c>
      <c r="E94" s="1" t="s">
        <v>274</v>
      </c>
      <c r="F94" s="1" t="s">
        <v>249</v>
      </c>
      <c r="G94" s="1" t="s">
        <v>274</v>
      </c>
      <c r="H94" s="1">
        <v>1</v>
      </c>
      <c r="I94" s="2" t="s">
        <v>19</v>
      </c>
      <c r="J94" s="1">
        <f t="shared" si="3"/>
        <v>500</v>
      </c>
      <c r="M94" s="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</row>
    <row r="95" spans="1:1021">
      <c r="A95" s="2" t="s">
        <v>173</v>
      </c>
      <c r="B95" s="2" t="s">
        <v>243</v>
      </c>
      <c r="C95" s="31" t="s">
        <v>244</v>
      </c>
      <c r="D95" s="13" t="s">
        <v>275</v>
      </c>
      <c r="E95" s="12" t="s">
        <v>245</v>
      </c>
      <c r="F95" s="13" t="s">
        <v>211</v>
      </c>
      <c r="G95" s="12" t="s">
        <v>245</v>
      </c>
      <c r="H95" s="1">
        <v>2</v>
      </c>
      <c r="I95" s="2" t="s">
        <v>19</v>
      </c>
      <c r="J95" s="1">
        <f t="shared" si="3"/>
        <v>1000</v>
      </c>
      <c r="M95" s="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</row>
    <row r="96" spans="1:1021">
      <c r="A96" s="2" t="s">
        <v>173</v>
      </c>
      <c r="B96" s="2" t="s">
        <v>276</v>
      </c>
      <c r="C96" s="31" t="s">
        <v>277</v>
      </c>
      <c r="D96" s="13" t="s">
        <v>278</v>
      </c>
      <c r="E96" s="37" t="s">
        <v>279</v>
      </c>
      <c r="F96" s="1" t="s">
        <v>280</v>
      </c>
      <c r="G96" s="13" t="s">
        <v>279</v>
      </c>
      <c r="H96" s="1">
        <v>2</v>
      </c>
      <c r="I96" s="2" t="s">
        <v>19</v>
      </c>
      <c r="J96" s="1">
        <f t="shared" si="3"/>
        <v>1000</v>
      </c>
      <c r="M96" s="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  <c r="AMC96" s="2"/>
      <c r="AMD96" s="2"/>
      <c r="AME96" s="2"/>
      <c r="AMF96" s="2"/>
      <c r="AMG96" s="2"/>
    </row>
    <row r="97" spans="1:1022">
      <c r="A97" s="2" t="s">
        <v>173</v>
      </c>
      <c r="B97" s="1" t="s">
        <v>233</v>
      </c>
      <c r="C97" s="9" t="s">
        <v>234</v>
      </c>
      <c r="D97" s="13" t="s">
        <v>209</v>
      </c>
      <c r="E97" s="13" t="s">
        <v>279</v>
      </c>
      <c r="F97" s="1" t="s">
        <v>211</v>
      </c>
      <c r="G97" s="1">
        <v>22552161</v>
      </c>
      <c r="H97" s="1">
        <v>1</v>
      </c>
      <c r="I97" s="2" t="s">
        <v>19</v>
      </c>
      <c r="J97" s="1">
        <f t="shared" si="3"/>
        <v>500</v>
      </c>
      <c r="M97" s="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</row>
    <row r="98" spans="1:1022">
      <c r="A98" s="2" t="s">
        <v>173</v>
      </c>
      <c r="B98" s="2" t="s">
        <v>243</v>
      </c>
      <c r="C98" s="31" t="s">
        <v>244</v>
      </c>
      <c r="D98" s="13" t="s">
        <v>275</v>
      </c>
      <c r="E98" s="12" t="s">
        <v>245</v>
      </c>
      <c r="F98" s="1" t="s">
        <v>211</v>
      </c>
      <c r="H98" s="1">
        <v>8</v>
      </c>
      <c r="I98" s="2" t="s">
        <v>19</v>
      </c>
      <c r="J98" s="1">
        <f t="shared" si="3"/>
        <v>4000</v>
      </c>
      <c r="M98" s="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</row>
    <row r="99" spans="1:1022">
      <c r="A99" s="2" t="s">
        <v>173</v>
      </c>
      <c r="B99" s="2" t="s">
        <v>251</v>
      </c>
      <c r="C99" s="31" t="s">
        <v>252</v>
      </c>
      <c r="D99" s="1" t="s">
        <v>209</v>
      </c>
      <c r="E99" s="1" t="s">
        <v>253</v>
      </c>
      <c r="F99" s="1" t="s">
        <v>211</v>
      </c>
      <c r="G99" s="1" t="s">
        <v>253</v>
      </c>
      <c r="H99" s="1">
        <v>10</v>
      </c>
      <c r="I99" s="2" t="s">
        <v>281</v>
      </c>
      <c r="J99" s="1">
        <f t="shared" si="3"/>
        <v>5000</v>
      </c>
      <c r="M99" s="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</row>
    <row r="100" spans="1:1022">
      <c r="A100" s="2" t="s">
        <v>173</v>
      </c>
      <c r="B100" s="1" t="s">
        <v>282</v>
      </c>
      <c r="C100" s="31" t="s">
        <v>283</v>
      </c>
      <c r="D100" s="1" t="s">
        <v>249</v>
      </c>
      <c r="E100" s="1">
        <v>70170003</v>
      </c>
      <c r="F100" s="1" t="s">
        <v>262</v>
      </c>
      <c r="G100" s="1" t="s">
        <v>284</v>
      </c>
      <c r="H100" s="1">
        <v>2</v>
      </c>
      <c r="I100" s="2" t="s">
        <v>281</v>
      </c>
      <c r="J100" s="1">
        <f t="shared" si="3"/>
        <v>1000</v>
      </c>
      <c r="M100" s="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</row>
    <row r="101" spans="1:1022">
      <c r="A101" s="2" t="s">
        <v>173</v>
      </c>
      <c r="B101" s="1" t="s">
        <v>285</v>
      </c>
      <c r="C101" s="9" t="s">
        <v>286</v>
      </c>
      <c r="D101" s="37" t="s">
        <v>287</v>
      </c>
      <c r="E101" s="12" t="s">
        <v>288</v>
      </c>
      <c r="F101" s="1" t="s">
        <v>289</v>
      </c>
      <c r="G101" s="1" t="s">
        <v>290</v>
      </c>
      <c r="H101" s="1">
        <v>50</v>
      </c>
      <c r="I101" s="2" t="s">
        <v>156</v>
      </c>
      <c r="J101" s="1">
        <f t="shared" si="3"/>
        <v>25000</v>
      </c>
      <c r="M101" s="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</row>
    <row r="102" spans="1:1022">
      <c r="A102" s="2" t="s">
        <v>173</v>
      </c>
      <c r="B102" s="1" t="s">
        <v>291</v>
      </c>
      <c r="C102" s="9" t="s">
        <v>292</v>
      </c>
      <c r="E102" s="12" t="s">
        <v>293</v>
      </c>
      <c r="F102" s="1" t="s">
        <v>289</v>
      </c>
      <c r="G102" s="1" t="s">
        <v>294</v>
      </c>
      <c r="H102" s="1">
        <v>50</v>
      </c>
      <c r="I102" s="2" t="s">
        <v>156</v>
      </c>
      <c r="J102" s="1">
        <f t="shared" si="3"/>
        <v>25000</v>
      </c>
      <c r="M102" s="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</row>
    <row r="103" spans="1:1022">
      <c r="A103" s="2" t="s">
        <v>173</v>
      </c>
      <c r="B103" s="2" t="s">
        <v>237</v>
      </c>
      <c r="C103" s="31" t="s">
        <v>238</v>
      </c>
      <c r="E103" s="12" t="s">
        <v>239</v>
      </c>
      <c r="F103" s="1" t="s">
        <v>191</v>
      </c>
      <c r="G103" s="38" t="s">
        <v>295</v>
      </c>
      <c r="H103" s="1">
        <v>100</v>
      </c>
      <c r="I103" s="2" t="s">
        <v>156</v>
      </c>
      <c r="J103" s="1">
        <f t="shared" si="3"/>
        <v>50000</v>
      </c>
      <c r="M103" s="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</row>
    <row r="104" spans="1:1022">
      <c r="A104" s="33" t="s">
        <v>173</v>
      </c>
      <c r="B104" s="33" t="s">
        <v>296</v>
      </c>
      <c r="C104" s="24" t="s">
        <v>297</v>
      </c>
      <c r="D104" s="39" t="s">
        <v>298</v>
      </c>
      <c r="E104" s="39" t="s">
        <v>299</v>
      </c>
      <c r="F104" s="39" t="s">
        <v>298</v>
      </c>
      <c r="G104" s="39" t="s">
        <v>299</v>
      </c>
      <c r="H104" s="33">
        <v>150</v>
      </c>
      <c r="I104" s="33" t="s">
        <v>156</v>
      </c>
      <c r="J104" s="40"/>
      <c r="N104" s="41"/>
    </row>
    <row r="105" spans="1:1022">
      <c r="A105" s="39" t="s">
        <v>300</v>
      </c>
      <c r="B105" s="39" t="s">
        <v>301</v>
      </c>
      <c r="C105" s="24" t="s">
        <v>302</v>
      </c>
      <c r="D105" s="39"/>
      <c r="E105" s="39"/>
      <c r="F105" s="23" t="s">
        <v>225</v>
      </c>
      <c r="G105" s="39" t="s">
        <v>303</v>
      </c>
      <c r="H105" s="39">
        <v>1</v>
      </c>
      <c r="I105" s="39" t="s">
        <v>19</v>
      </c>
      <c r="J105" s="42">
        <f>($J$4*H105)</f>
        <v>500</v>
      </c>
      <c r="K105" s="39"/>
      <c r="L105" s="43"/>
      <c r="M105" s="43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  <c r="ALK105" s="2"/>
      <c r="ALL105" s="2"/>
      <c r="ALM105" s="2"/>
      <c r="ALN105" s="2"/>
      <c r="ALO105" s="2"/>
      <c r="ALP105" s="2"/>
      <c r="ALQ105" s="2"/>
      <c r="ALR105" s="2"/>
      <c r="ALS105" s="2"/>
      <c r="ALT105" s="2"/>
      <c r="ALU105" s="2"/>
      <c r="ALV105" s="2"/>
      <c r="ALW105" s="2"/>
      <c r="ALX105" s="2"/>
      <c r="ALY105" s="2"/>
      <c r="ALZ105" s="2"/>
      <c r="AMA105" s="2"/>
      <c r="AMB105" s="2"/>
      <c r="AMC105" s="2"/>
      <c r="AMD105" s="2"/>
      <c r="AME105" s="2"/>
      <c r="AMF105" s="2"/>
      <c r="AMG105" s="2"/>
    </row>
    <row r="106" spans="1:1022">
      <c r="A106" s="39" t="s">
        <v>300</v>
      </c>
      <c r="B106" s="39" t="s">
        <v>304</v>
      </c>
      <c r="C106" s="24" t="s">
        <v>305</v>
      </c>
      <c r="D106" s="39"/>
      <c r="E106" s="39"/>
      <c r="F106" s="23" t="s">
        <v>306</v>
      </c>
      <c r="G106" s="39"/>
      <c r="H106" s="39">
        <v>2</v>
      </c>
      <c r="I106" s="39" t="s">
        <v>307</v>
      </c>
      <c r="J106" s="42">
        <f>($J$4*H106)</f>
        <v>1000</v>
      </c>
      <c r="K106" s="39"/>
      <c r="L106" s="43"/>
      <c r="M106" s="39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</row>
    <row r="107" spans="1:1022">
      <c r="A107" s="39" t="s">
        <v>300</v>
      </c>
      <c r="B107" s="39" t="s">
        <v>308</v>
      </c>
      <c r="C107" s="24" t="s">
        <v>309</v>
      </c>
      <c r="D107" s="39"/>
      <c r="E107" s="39"/>
      <c r="F107" s="23" t="s">
        <v>225</v>
      </c>
      <c r="G107" s="39" t="s">
        <v>310</v>
      </c>
      <c r="H107" s="39">
        <v>1</v>
      </c>
      <c r="I107" s="39" t="s">
        <v>19</v>
      </c>
      <c r="J107" s="42">
        <f>($J$4*H107)</f>
        <v>500</v>
      </c>
      <c r="K107" s="39"/>
      <c r="L107" s="43"/>
      <c r="M107" s="43"/>
      <c r="N107" s="39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4"/>
      <c r="JU107" s="14"/>
      <c r="JV107" s="14"/>
      <c r="JW107" s="14"/>
      <c r="JX107" s="14"/>
      <c r="JY107" s="14"/>
      <c r="JZ107" s="14"/>
      <c r="KA107" s="14"/>
      <c r="KB107" s="14"/>
      <c r="KC107" s="14"/>
      <c r="KD107" s="14"/>
      <c r="KE107" s="14"/>
      <c r="KF107" s="14"/>
      <c r="KG107" s="14"/>
      <c r="KH107" s="14"/>
      <c r="KI107" s="14"/>
      <c r="KJ107" s="14"/>
      <c r="KK107" s="14"/>
      <c r="KL107" s="14"/>
      <c r="KM107" s="14"/>
      <c r="KN107" s="14"/>
      <c r="KO107" s="14"/>
      <c r="KP107" s="14"/>
      <c r="KQ107" s="14"/>
      <c r="KR107" s="14"/>
      <c r="KS107" s="14"/>
      <c r="KT107" s="14"/>
      <c r="KU107" s="14"/>
      <c r="KV107" s="14"/>
      <c r="KW107" s="14"/>
      <c r="KX107" s="14"/>
      <c r="KY107" s="14"/>
      <c r="KZ107" s="14"/>
      <c r="LA107" s="14"/>
      <c r="LB107" s="14"/>
      <c r="LC107" s="14"/>
      <c r="LD107" s="14"/>
      <c r="LE107" s="14"/>
      <c r="LF107" s="14"/>
      <c r="LG107" s="14"/>
      <c r="LH107" s="14"/>
      <c r="LI107" s="14"/>
      <c r="LJ107" s="14"/>
      <c r="LK107" s="14"/>
      <c r="LL107" s="14"/>
      <c r="LM107" s="14"/>
      <c r="LN107" s="14"/>
      <c r="LO107" s="14"/>
      <c r="LP107" s="14"/>
      <c r="LQ107" s="14"/>
      <c r="LR107" s="14"/>
      <c r="LS107" s="14"/>
      <c r="LT107" s="14"/>
      <c r="LU107" s="14"/>
      <c r="LV107" s="14"/>
      <c r="LW107" s="14"/>
      <c r="LX107" s="14"/>
      <c r="LY107" s="14"/>
      <c r="LZ107" s="14"/>
      <c r="MA107" s="14"/>
      <c r="MB107" s="14"/>
      <c r="MC107" s="14"/>
      <c r="MD107" s="14"/>
      <c r="ME107" s="14"/>
      <c r="MF107" s="14"/>
      <c r="MG107" s="14"/>
      <c r="MH107" s="14"/>
      <c r="MI107" s="14"/>
      <c r="MJ107" s="14"/>
      <c r="MK107" s="14"/>
      <c r="ML107" s="14"/>
      <c r="MM107" s="14"/>
      <c r="MN107" s="14"/>
      <c r="MO107" s="14"/>
      <c r="MP107" s="14"/>
      <c r="MQ107" s="14"/>
      <c r="MR107" s="14"/>
      <c r="MS107" s="14"/>
      <c r="MT107" s="14"/>
      <c r="MU107" s="14"/>
      <c r="MV107" s="14"/>
      <c r="MW107" s="14"/>
      <c r="MX107" s="14"/>
      <c r="MY107" s="14"/>
      <c r="MZ107" s="14"/>
      <c r="NA107" s="14"/>
      <c r="NB107" s="14"/>
      <c r="NC107" s="14"/>
      <c r="ND107" s="14"/>
      <c r="NE107" s="14"/>
      <c r="NF107" s="14"/>
      <c r="NG107" s="14"/>
      <c r="NH107" s="14"/>
      <c r="NI107" s="14"/>
      <c r="NJ107" s="14"/>
      <c r="NK107" s="14"/>
      <c r="NL107" s="14"/>
      <c r="NM107" s="14"/>
      <c r="NN107" s="14"/>
      <c r="NO107" s="14"/>
      <c r="NP107" s="14"/>
      <c r="NQ107" s="14"/>
      <c r="NR107" s="14"/>
      <c r="NS107" s="14"/>
      <c r="NT107" s="14"/>
      <c r="NU107" s="14"/>
      <c r="NV107" s="14"/>
      <c r="NW107" s="14"/>
      <c r="NX107" s="14"/>
      <c r="NY107" s="14"/>
      <c r="NZ107" s="14"/>
      <c r="OA107" s="14"/>
      <c r="OB107" s="14"/>
      <c r="OC107" s="14"/>
      <c r="OD107" s="14"/>
      <c r="OE107" s="14"/>
      <c r="OF107" s="14"/>
      <c r="OG107" s="14"/>
      <c r="OH107" s="14"/>
      <c r="OI107" s="14"/>
      <c r="OJ107" s="14"/>
      <c r="OK107" s="14"/>
      <c r="OL107" s="14"/>
      <c r="OM107" s="14"/>
      <c r="ON107" s="14"/>
      <c r="OO107" s="14"/>
      <c r="OP107" s="14"/>
      <c r="OQ107" s="14"/>
      <c r="OR107" s="14"/>
      <c r="OS107" s="14"/>
      <c r="OT107" s="14"/>
      <c r="OU107" s="14"/>
      <c r="OV107" s="14"/>
      <c r="OW107" s="14"/>
      <c r="OX107" s="14"/>
      <c r="OY107" s="14"/>
      <c r="OZ107" s="14"/>
      <c r="PA107" s="14"/>
      <c r="PB107" s="14"/>
      <c r="PC107" s="14"/>
      <c r="PD107" s="14"/>
      <c r="PE107" s="14"/>
      <c r="PF107" s="14"/>
      <c r="PG107" s="14"/>
      <c r="PH107" s="14"/>
      <c r="PI107" s="14"/>
      <c r="PJ107" s="14"/>
      <c r="PK107" s="14"/>
      <c r="PL107" s="14"/>
      <c r="PM107" s="14"/>
      <c r="PN107" s="14"/>
      <c r="PO107" s="14"/>
      <c r="PP107" s="14"/>
      <c r="PQ107" s="14"/>
      <c r="PR107" s="14"/>
      <c r="PS107" s="14"/>
      <c r="PT107" s="14"/>
      <c r="PU107" s="14"/>
      <c r="PV107" s="14"/>
      <c r="PW107" s="14"/>
      <c r="PX107" s="14"/>
      <c r="PY107" s="14"/>
      <c r="PZ107" s="14"/>
      <c r="QA107" s="14"/>
      <c r="QB107" s="14"/>
      <c r="QC107" s="14"/>
      <c r="QD107" s="14"/>
      <c r="QE107" s="14"/>
      <c r="QF107" s="14"/>
      <c r="QG107" s="14"/>
      <c r="QH107" s="14"/>
      <c r="QI107" s="14"/>
      <c r="QJ107" s="14"/>
      <c r="QK107" s="14"/>
      <c r="QL107" s="14"/>
      <c r="QM107" s="14"/>
      <c r="QN107" s="14"/>
      <c r="QO107" s="14"/>
      <c r="QP107" s="14"/>
      <c r="QQ107" s="14"/>
      <c r="QR107" s="14"/>
      <c r="QS107" s="14"/>
      <c r="QT107" s="14"/>
      <c r="QU107" s="14"/>
      <c r="QV107" s="14"/>
      <c r="QW107" s="14"/>
      <c r="QX107" s="14"/>
      <c r="QY107" s="14"/>
      <c r="QZ107" s="14"/>
      <c r="RA107" s="14"/>
      <c r="RB107" s="14"/>
      <c r="RC107" s="14"/>
      <c r="RD107" s="14"/>
      <c r="RE107" s="14"/>
      <c r="RF107" s="14"/>
      <c r="RG107" s="14"/>
      <c r="RH107" s="14"/>
      <c r="RI107" s="14"/>
      <c r="RJ107" s="14"/>
      <c r="RK107" s="14"/>
      <c r="RL107" s="14"/>
      <c r="RM107" s="14"/>
      <c r="RN107" s="14"/>
      <c r="RO107" s="14"/>
      <c r="RP107" s="14"/>
      <c r="RQ107" s="14"/>
      <c r="RR107" s="14"/>
      <c r="RS107" s="14"/>
      <c r="RT107" s="14"/>
      <c r="RU107" s="14"/>
      <c r="RV107" s="14"/>
      <c r="RW107" s="14"/>
      <c r="RX107" s="14"/>
      <c r="RY107" s="14"/>
      <c r="RZ107" s="14"/>
      <c r="SA107" s="14"/>
      <c r="SB107" s="14"/>
      <c r="SC107" s="14"/>
      <c r="SD107" s="14"/>
      <c r="SE107" s="14"/>
      <c r="SF107" s="14"/>
      <c r="SG107" s="14"/>
      <c r="SH107" s="14"/>
      <c r="SI107" s="14"/>
      <c r="SJ107" s="14"/>
      <c r="SK107" s="14"/>
      <c r="SL107" s="14"/>
      <c r="SM107" s="14"/>
      <c r="SN107" s="14"/>
      <c r="SO107" s="14"/>
      <c r="SP107" s="14"/>
      <c r="SQ107" s="14"/>
      <c r="SR107" s="14"/>
      <c r="SS107" s="14"/>
      <c r="ST107" s="14"/>
      <c r="SU107" s="14"/>
      <c r="SV107" s="14"/>
      <c r="SW107" s="14"/>
      <c r="SX107" s="14"/>
      <c r="SY107" s="14"/>
      <c r="SZ107" s="14"/>
      <c r="TA107" s="14"/>
      <c r="TB107" s="14"/>
      <c r="TC107" s="14"/>
      <c r="TD107" s="14"/>
      <c r="TE107" s="14"/>
      <c r="TF107" s="14"/>
      <c r="TG107" s="14"/>
      <c r="TH107" s="14"/>
      <c r="TI107" s="14"/>
      <c r="TJ107" s="14"/>
      <c r="TK107" s="14"/>
      <c r="TL107" s="14"/>
      <c r="TM107" s="14"/>
      <c r="TN107" s="14"/>
      <c r="TO107" s="14"/>
      <c r="TP107" s="14"/>
      <c r="TQ107" s="14"/>
      <c r="TR107" s="14"/>
      <c r="TS107" s="14"/>
      <c r="TT107" s="14"/>
      <c r="TU107" s="14"/>
      <c r="TV107" s="14"/>
      <c r="TW107" s="14"/>
      <c r="TX107" s="14"/>
      <c r="TY107" s="14"/>
      <c r="TZ107" s="14"/>
      <c r="UA107" s="14"/>
      <c r="UB107" s="14"/>
      <c r="UC107" s="14"/>
      <c r="UD107" s="14"/>
      <c r="UE107" s="14"/>
      <c r="UF107" s="14"/>
      <c r="UG107" s="14"/>
      <c r="UH107" s="14"/>
      <c r="UI107" s="14"/>
      <c r="UJ107" s="14"/>
      <c r="UK107" s="14"/>
      <c r="UL107" s="14"/>
      <c r="UM107" s="14"/>
      <c r="UN107" s="14"/>
      <c r="UO107" s="14"/>
      <c r="UP107" s="14"/>
      <c r="UQ107" s="14"/>
      <c r="UR107" s="14"/>
      <c r="US107" s="14"/>
      <c r="UT107" s="14"/>
      <c r="UU107" s="14"/>
      <c r="UV107" s="14"/>
      <c r="UW107" s="14"/>
      <c r="UX107" s="14"/>
      <c r="UY107" s="14"/>
      <c r="UZ107" s="14"/>
      <c r="VA107" s="14"/>
      <c r="VB107" s="14"/>
      <c r="VC107" s="14"/>
      <c r="VD107" s="14"/>
      <c r="VE107" s="14"/>
      <c r="VF107" s="14"/>
      <c r="VG107" s="14"/>
      <c r="VH107" s="14"/>
      <c r="VI107" s="14"/>
      <c r="VJ107" s="14"/>
      <c r="VK107" s="14"/>
      <c r="VL107" s="14"/>
      <c r="VM107" s="14"/>
      <c r="VN107" s="14"/>
      <c r="VO107" s="14"/>
      <c r="VP107" s="14"/>
      <c r="VQ107" s="14"/>
      <c r="VR107" s="14"/>
      <c r="VS107" s="14"/>
      <c r="VT107" s="14"/>
      <c r="VU107" s="14"/>
      <c r="VV107" s="14"/>
      <c r="VW107" s="14"/>
      <c r="VX107" s="14"/>
      <c r="VY107" s="14"/>
      <c r="VZ107" s="14"/>
      <c r="WA107" s="14"/>
      <c r="WB107" s="14"/>
      <c r="WC107" s="14"/>
      <c r="WD107" s="14"/>
      <c r="WE107" s="14"/>
      <c r="WF107" s="14"/>
      <c r="WG107" s="14"/>
      <c r="WH107" s="14"/>
      <c r="WI107" s="14"/>
      <c r="WJ107" s="14"/>
      <c r="WK107" s="14"/>
      <c r="WL107" s="14"/>
      <c r="WM107" s="14"/>
      <c r="WN107" s="14"/>
      <c r="WO107" s="14"/>
      <c r="WP107" s="14"/>
      <c r="WQ107" s="14"/>
      <c r="WR107" s="14"/>
      <c r="WS107" s="14"/>
      <c r="WT107" s="14"/>
      <c r="WU107" s="14"/>
      <c r="WV107" s="14"/>
      <c r="WW107" s="14"/>
      <c r="WX107" s="14"/>
      <c r="WY107" s="14"/>
      <c r="WZ107" s="14"/>
      <c r="XA107" s="14"/>
      <c r="XB107" s="14"/>
      <c r="XC107" s="14"/>
      <c r="XD107" s="14"/>
      <c r="XE107" s="14"/>
      <c r="XF107" s="14"/>
      <c r="XG107" s="14"/>
      <c r="XH107" s="14"/>
      <c r="XI107" s="14"/>
      <c r="XJ107" s="14"/>
      <c r="XK107" s="14"/>
      <c r="XL107" s="14"/>
      <c r="XM107" s="14"/>
      <c r="XN107" s="14"/>
      <c r="XO107" s="14"/>
      <c r="XP107" s="14"/>
      <c r="XQ107" s="14"/>
      <c r="XR107" s="14"/>
      <c r="XS107" s="14"/>
      <c r="XT107" s="14"/>
      <c r="XU107" s="14"/>
      <c r="XV107" s="14"/>
      <c r="XW107" s="14"/>
      <c r="XX107" s="14"/>
      <c r="XY107" s="14"/>
      <c r="XZ107" s="14"/>
      <c r="YA107" s="14"/>
      <c r="YB107" s="14"/>
      <c r="YC107" s="14"/>
      <c r="YD107" s="14"/>
      <c r="YE107" s="14"/>
      <c r="YF107" s="14"/>
      <c r="YG107" s="14"/>
      <c r="YH107" s="14"/>
      <c r="YI107" s="14"/>
      <c r="YJ107" s="14"/>
      <c r="YK107" s="14"/>
      <c r="YL107" s="14"/>
      <c r="YM107" s="14"/>
      <c r="YN107" s="14"/>
      <c r="YO107" s="14"/>
      <c r="YP107" s="14"/>
      <c r="YQ107" s="14"/>
      <c r="YR107" s="14"/>
      <c r="YS107" s="14"/>
      <c r="YT107" s="14"/>
      <c r="YU107" s="14"/>
      <c r="YV107" s="14"/>
      <c r="YW107" s="14"/>
      <c r="YX107" s="14"/>
      <c r="YY107" s="14"/>
      <c r="YZ107" s="14"/>
      <c r="ZA107" s="14"/>
      <c r="ZB107" s="14"/>
      <c r="ZC107" s="14"/>
      <c r="ZD107" s="14"/>
      <c r="ZE107" s="14"/>
      <c r="ZF107" s="14"/>
      <c r="ZG107" s="14"/>
      <c r="ZH107" s="14"/>
      <c r="ZI107" s="14"/>
      <c r="ZJ107" s="14"/>
      <c r="ZK107" s="14"/>
      <c r="ZL107" s="14"/>
      <c r="ZM107" s="14"/>
      <c r="ZN107" s="14"/>
      <c r="ZO107" s="14"/>
      <c r="ZP107" s="14"/>
      <c r="ZQ107" s="14"/>
      <c r="ZR107" s="14"/>
      <c r="ZS107" s="14"/>
      <c r="ZT107" s="14"/>
      <c r="ZU107" s="14"/>
      <c r="ZV107" s="14"/>
      <c r="ZW107" s="14"/>
      <c r="ZX107" s="14"/>
      <c r="ZY107" s="14"/>
      <c r="ZZ107" s="14"/>
      <c r="AAA107" s="14"/>
      <c r="AAB107" s="14"/>
      <c r="AAC107" s="14"/>
      <c r="AAD107" s="14"/>
      <c r="AAE107" s="14"/>
      <c r="AAF107" s="14"/>
      <c r="AAG107" s="14"/>
      <c r="AAH107" s="14"/>
      <c r="AAI107" s="14"/>
      <c r="AAJ107" s="14"/>
      <c r="AAK107" s="14"/>
      <c r="AAL107" s="14"/>
      <c r="AAM107" s="14"/>
      <c r="AAN107" s="14"/>
      <c r="AAO107" s="14"/>
      <c r="AAP107" s="14"/>
      <c r="AAQ107" s="14"/>
      <c r="AAR107" s="14"/>
      <c r="AAS107" s="14"/>
      <c r="AAT107" s="14"/>
      <c r="AAU107" s="14"/>
      <c r="AAV107" s="14"/>
      <c r="AAW107" s="14"/>
      <c r="AAX107" s="14"/>
      <c r="AAY107" s="14"/>
      <c r="AAZ107" s="14"/>
      <c r="ABA107" s="14"/>
      <c r="ABB107" s="14"/>
      <c r="ABC107" s="14"/>
      <c r="ABD107" s="14"/>
      <c r="ABE107" s="14"/>
      <c r="ABF107" s="14"/>
      <c r="ABG107" s="14"/>
      <c r="ABH107" s="14"/>
      <c r="ABI107" s="14"/>
      <c r="ABJ107" s="14"/>
      <c r="ABK107" s="14"/>
      <c r="ABL107" s="14"/>
      <c r="ABM107" s="14"/>
      <c r="ABN107" s="14"/>
      <c r="ABO107" s="14"/>
      <c r="ABP107" s="14"/>
      <c r="ABQ107" s="14"/>
      <c r="ABR107" s="14"/>
      <c r="ABS107" s="14"/>
      <c r="ABT107" s="14"/>
      <c r="ABU107" s="14"/>
      <c r="ABV107" s="14"/>
      <c r="ABW107" s="14"/>
      <c r="ABX107" s="14"/>
      <c r="ABY107" s="14"/>
      <c r="ABZ107" s="14"/>
      <c r="ACA107" s="14"/>
      <c r="ACB107" s="14"/>
      <c r="ACC107" s="14"/>
      <c r="ACD107" s="14"/>
      <c r="ACE107" s="14"/>
      <c r="ACF107" s="14"/>
      <c r="ACG107" s="14"/>
      <c r="ACH107" s="14"/>
      <c r="ACI107" s="14"/>
      <c r="ACJ107" s="14"/>
      <c r="ACK107" s="14"/>
      <c r="ACL107" s="14"/>
      <c r="ACM107" s="14"/>
      <c r="ACN107" s="14"/>
      <c r="ACO107" s="14"/>
      <c r="ACP107" s="14"/>
      <c r="ACQ107" s="14"/>
      <c r="ACR107" s="14"/>
      <c r="ACS107" s="14"/>
      <c r="ACT107" s="14"/>
      <c r="ACU107" s="14"/>
      <c r="ACV107" s="14"/>
      <c r="ACW107" s="14"/>
      <c r="ACX107" s="14"/>
      <c r="ACY107" s="14"/>
      <c r="ACZ107" s="14"/>
      <c r="ADA107" s="14"/>
      <c r="ADB107" s="14"/>
      <c r="ADC107" s="14"/>
      <c r="ADD107" s="14"/>
      <c r="ADE107" s="14"/>
      <c r="ADF107" s="14"/>
      <c r="ADG107" s="14"/>
      <c r="ADH107" s="14"/>
      <c r="ADI107" s="14"/>
      <c r="ADJ107" s="14"/>
      <c r="ADK107" s="14"/>
      <c r="ADL107" s="14"/>
      <c r="ADM107" s="14"/>
      <c r="ADN107" s="14"/>
      <c r="ADO107" s="14"/>
      <c r="ADP107" s="14"/>
      <c r="ADQ107" s="14"/>
      <c r="ADR107" s="14"/>
      <c r="ADS107" s="14"/>
      <c r="ADT107" s="14"/>
      <c r="ADU107" s="14"/>
      <c r="ADV107" s="14"/>
      <c r="ADW107" s="14"/>
      <c r="ADX107" s="14"/>
      <c r="ADY107" s="14"/>
      <c r="ADZ107" s="14"/>
      <c r="AEA107" s="14"/>
      <c r="AEB107" s="14"/>
      <c r="AEC107" s="14"/>
      <c r="AED107" s="14"/>
      <c r="AEE107" s="14"/>
      <c r="AEF107" s="14"/>
      <c r="AEG107" s="14"/>
      <c r="AEH107" s="14"/>
      <c r="AEI107" s="14"/>
      <c r="AEJ107" s="14"/>
      <c r="AEK107" s="14"/>
      <c r="AEL107" s="14"/>
      <c r="AEM107" s="14"/>
      <c r="AEN107" s="14"/>
      <c r="AEO107" s="14"/>
      <c r="AEP107" s="14"/>
      <c r="AEQ107" s="14"/>
      <c r="AER107" s="14"/>
      <c r="AES107" s="14"/>
      <c r="AET107" s="14"/>
      <c r="AEU107" s="14"/>
      <c r="AEV107" s="14"/>
      <c r="AEW107" s="14"/>
      <c r="AEX107" s="14"/>
      <c r="AEY107" s="14"/>
      <c r="AEZ107" s="14"/>
      <c r="AFA107" s="14"/>
      <c r="AFB107" s="14"/>
      <c r="AFC107" s="14"/>
      <c r="AFD107" s="14"/>
      <c r="AFE107" s="14"/>
      <c r="AFF107" s="14"/>
      <c r="AFG107" s="14"/>
      <c r="AFH107" s="14"/>
      <c r="AFI107" s="14"/>
      <c r="AFJ107" s="14"/>
      <c r="AFK107" s="14"/>
      <c r="AFL107" s="14"/>
      <c r="AFM107" s="14"/>
      <c r="AFN107" s="14"/>
      <c r="AFO107" s="14"/>
      <c r="AFP107" s="14"/>
      <c r="AFQ107" s="14"/>
      <c r="AFR107" s="14"/>
      <c r="AFS107" s="14"/>
      <c r="AFT107" s="14"/>
      <c r="AFU107" s="14"/>
      <c r="AFV107" s="14"/>
      <c r="AFW107" s="14"/>
      <c r="AFX107" s="14"/>
      <c r="AFY107" s="14"/>
      <c r="AFZ107" s="14"/>
      <c r="AGA107" s="14"/>
      <c r="AGB107" s="14"/>
      <c r="AGC107" s="14"/>
      <c r="AGD107" s="14"/>
      <c r="AGE107" s="14"/>
      <c r="AGF107" s="14"/>
      <c r="AGG107" s="14"/>
      <c r="AGH107" s="14"/>
      <c r="AGI107" s="14"/>
      <c r="AGJ107" s="14"/>
      <c r="AGK107" s="14"/>
      <c r="AGL107" s="14"/>
      <c r="AGM107" s="14"/>
      <c r="AGN107" s="14"/>
      <c r="AGO107" s="14"/>
      <c r="AGP107" s="14"/>
      <c r="AGQ107" s="14"/>
      <c r="AGR107" s="14"/>
      <c r="AGS107" s="14"/>
      <c r="AGT107" s="14"/>
      <c r="AGU107" s="14"/>
      <c r="AGV107" s="14"/>
      <c r="AGW107" s="14"/>
      <c r="AGX107" s="14"/>
      <c r="AGY107" s="14"/>
      <c r="AGZ107" s="14"/>
      <c r="AHA107" s="14"/>
      <c r="AHB107" s="14"/>
      <c r="AHC107" s="14"/>
      <c r="AHD107" s="14"/>
      <c r="AHE107" s="14"/>
      <c r="AHF107" s="14"/>
      <c r="AHG107" s="14"/>
      <c r="AHH107" s="14"/>
      <c r="AHI107" s="14"/>
      <c r="AHJ107" s="14"/>
      <c r="AHK107" s="14"/>
      <c r="AHL107" s="14"/>
      <c r="AHM107" s="14"/>
      <c r="AHN107" s="14"/>
      <c r="AHO107" s="14"/>
      <c r="AHP107" s="14"/>
      <c r="AHQ107" s="14"/>
      <c r="AHR107" s="14"/>
      <c r="AHS107" s="14"/>
      <c r="AHT107" s="14"/>
      <c r="AHU107" s="14"/>
      <c r="AHV107" s="14"/>
      <c r="AHW107" s="14"/>
      <c r="AHX107" s="14"/>
      <c r="AHY107" s="14"/>
      <c r="AHZ107" s="14"/>
      <c r="AIA107" s="14"/>
      <c r="AIB107" s="14"/>
      <c r="AIC107" s="14"/>
      <c r="AID107" s="14"/>
      <c r="AIE107" s="14"/>
      <c r="AIF107" s="14"/>
      <c r="AIG107" s="14"/>
      <c r="AIH107" s="14"/>
      <c r="AII107" s="14"/>
      <c r="AIJ107" s="14"/>
      <c r="AIK107" s="14"/>
      <c r="AIL107" s="14"/>
      <c r="AIM107" s="14"/>
      <c r="AIN107" s="14"/>
      <c r="AIO107" s="14"/>
      <c r="AIP107" s="14"/>
      <c r="AIQ107" s="14"/>
      <c r="AIR107" s="14"/>
      <c r="AIS107" s="14"/>
      <c r="AIT107" s="14"/>
      <c r="AIU107" s="14"/>
      <c r="AIV107" s="14"/>
      <c r="AIW107" s="14"/>
      <c r="AIX107" s="14"/>
      <c r="AIY107" s="14"/>
      <c r="AIZ107" s="14"/>
      <c r="AJA107" s="14"/>
      <c r="AJB107" s="14"/>
      <c r="AJC107" s="14"/>
      <c r="AJD107" s="14"/>
      <c r="AJE107" s="14"/>
      <c r="AJF107" s="14"/>
      <c r="AJG107" s="14"/>
      <c r="AJH107" s="14"/>
      <c r="AJI107" s="14"/>
      <c r="AJJ107" s="14"/>
      <c r="AJK107" s="14"/>
      <c r="AJL107" s="14"/>
      <c r="AJM107" s="14"/>
      <c r="AJN107" s="14"/>
      <c r="AJO107" s="14"/>
      <c r="AJP107" s="14"/>
      <c r="AJQ107" s="14"/>
      <c r="AJR107" s="14"/>
      <c r="AJS107" s="14"/>
      <c r="AJT107" s="14"/>
      <c r="AJU107" s="14"/>
      <c r="AJV107" s="14"/>
      <c r="AJW107" s="14"/>
      <c r="AJX107" s="14"/>
      <c r="AJY107" s="14"/>
      <c r="AJZ107" s="14"/>
      <c r="AKA107" s="14"/>
      <c r="AKB107" s="14"/>
      <c r="AKC107" s="14"/>
      <c r="AKD107" s="14"/>
      <c r="AKE107" s="14"/>
      <c r="AKF107" s="14"/>
      <c r="AKG107" s="14"/>
      <c r="AKH107" s="14"/>
      <c r="AKI107" s="14"/>
      <c r="AKJ107" s="14"/>
      <c r="AKK107" s="14"/>
      <c r="AKL107" s="14"/>
      <c r="AKM107" s="14"/>
      <c r="AKN107" s="14"/>
      <c r="AKO107" s="14"/>
      <c r="AKP107" s="14"/>
      <c r="AKQ107" s="14"/>
      <c r="AKR107" s="14"/>
      <c r="AKS107" s="14"/>
      <c r="AKT107" s="14"/>
      <c r="AKU107" s="14"/>
      <c r="AKV107" s="14"/>
      <c r="AKW107" s="14"/>
      <c r="AKX107" s="14"/>
      <c r="AKY107" s="14"/>
      <c r="AKZ107" s="14"/>
      <c r="ALA107" s="14"/>
      <c r="ALB107" s="14"/>
      <c r="ALC107" s="14"/>
      <c r="ALD107" s="14"/>
      <c r="ALE107" s="14"/>
      <c r="ALF107" s="14"/>
      <c r="ALG107" s="14"/>
      <c r="ALH107" s="14"/>
      <c r="ALI107" s="14"/>
      <c r="ALJ107" s="14"/>
      <c r="ALK107" s="14"/>
      <c r="ALL107" s="14"/>
      <c r="ALM107" s="14"/>
      <c r="ALN107" s="14"/>
      <c r="ALO107" s="14"/>
      <c r="ALP107" s="14"/>
      <c r="ALQ107" s="14"/>
      <c r="ALR107" s="14"/>
      <c r="ALS107" s="14"/>
      <c r="ALT107" s="14"/>
      <c r="ALU107" s="14"/>
      <c r="ALV107" s="14"/>
      <c r="ALW107" s="14"/>
      <c r="ALX107" s="14"/>
      <c r="ALY107" s="14"/>
      <c r="ALZ107" s="14"/>
      <c r="AMA107" s="14"/>
      <c r="AMB107" s="14"/>
      <c r="AMC107" s="14"/>
      <c r="AMD107" s="14"/>
      <c r="AME107" s="14"/>
      <c r="AMF107" s="14"/>
      <c r="AMG107" s="14"/>
    </row>
    <row r="108" spans="1:1022">
      <c r="A108" s="39"/>
      <c r="B108" s="39"/>
      <c r="C108" s="24"/>
      <c r="D108" s="39"/>
      <c r="E108" s="39"/>
      <c r="F108" s="23"/>
      <c r="G108" s="39"/>
      <c r="H108" s="39"/>
      <c r="I108" s="39"/>
      <c r="J108" s="42"/>
      <c r="K108" s="39"/>
      <c r="L108" s="43"/>
      <c r="M108" s="43"/>
      <c r="N108" s="39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  <c r="JU108" s="14"/>
      <c r="JV108" s="14"/>
      <c r="JW108" s="14"/>
      <c r="JX108" s="14"/>
      <c r="JY108" s="14"/>
      <c r="JZ108" s="14"/>
      <c r="KA108" s="14"/>
      <c r="KB108" s="14"/>
      <c r="KC108" s="14"/>
      <c r="KD108" s="14"/>
      <c r="KE108" s="14"/>
      <c r="KF108" s="14"/>
      <c r="KG108" s="14"/>
      <c r="KH108" s="14"/>
      <c r="KI108" s="14"/>
      <c r="KJ108" s="14"/>
      <c r="KK108" s="14"/>
      <c r="KL108" s="14"/>
      <c r="KM108" s="14"/>
      <c r="KN108" s="14"/>
      <c r="KO108" s="14"/>
      <c r="KP108" s="14"/>
      <c r="KQ108" s="14"/>
      <c r="KR108" s="14"/>
      <c r="KS108" s="14"/>
      <c r="KT108" s="14"/>
      <c r="KU108" s="14"/>
      <c r="KV108" s="14"/>
      <c r="KW108" s="14"/>
      <c r="KX108" s="14"/>
      <c r="KY108" s="14"/>
      <c r="KZ108" s="14"/>
      <c r="LA108" s="14"/>
      <c r="LB108" s="14"/>
      <c r="LC108" s="14"/>
      <c r="LD108" s="14"/>
      <c r="LE108" s="14"/>
      <c r="LF108" s="14"/>
      <c r="LG108" s="14"/>
      <c r="LH108" s="14"/>
      <c r="LI108" s="14"/>
      <c r="LJ108" s="14"/>
      <c r="LK108" s="14"/>
      <c r="LL108" s="14"/>
      <c r="LM108" s="14"/>
      <c r="LN108" s="14"/>
      <c r="LO108" s="14"/>
      <c r="LP108" s="14"/>
      <c r="LQ108" s="14"/>
      <c r="LR108" s="14"/>
      <c r="LS108" s="14"/>
      <c r="LT108" s="14"/>
      <c r="LU108" s="14"/>
      <c r="LV108" s="14"/>
      <c r="LW108" s="14"/>
      <c r="LX108" s="14"/>
      <c r="LY108" s="14"/>
      <c r="LZ108" s="14"/>
      <c r="MA108" s="14"/>
      <c r="MB108" s="14"/>
      <c r="MC108" s="14"/>
      <c r="MD108" s="14"/>
      <c r="ME108" s="14"/>
      <c r="MF108" s="14"/>
      <c r="MG108" s="14"/>
      <c r="MH108" s="14"/>
      <c r="MI108" s="14"/>
      <c r="MJ108" s="14"/>
      <c r="MK108" s="14"/>
      <c r="ML108" s="14"/>
      <c r="MM108" s="14"/>
      <c r="MN108" s="14"/>
      <c r="MO108" s="14"/>
      <c r="MP108" s="14"/>
      <c r="MQ108" s="14"/>
      <c r="MR108" s="14"/>
      <c r="MS108" s="14"/>
      <c r="MT108" s="14"/>
      <c r="MU108" s="14"/>
      <c r="MV108" s="14"/>
      <c r="MW108" s="14"/>
      <c r="MX108" s="14"/>
      <c r="MY108" s="14"/>
      <c r="MZ108" s="14"/>
      <c r="NA108" s="14"/>
      <c r="NB108" s="14"/>
      <c r="NC108" s="14"/>
      <c r="ND108" s="14"/>
      <c r="NE108" s="14"/>
      <c r="NF108" s="14"/>
      <c r="NG108" s="14"/>
      <c r="NH108" s="14"/>
      <c r="NI108" s="14"/>
      <c r="NJ108" s="14"/>
      <c r="NK108" s="14"/>
      <c r="NL108" s="14"/>
      <c r="NM108" s="14"/>
      <c r="NN108" s="14"/>
      <c r="NO108" s="14"/>
      <c r="NP108" s="14"/>
      <c r="NQ108" s="14"/>
      <c r="NR108" s="14"/>
      <c r="NS108" s="14"/>
      <c r="NT108" s="14"/>
      <c r="NU108" s="14"/>
      <c r="NV108" s="14"/>
      <c r="NW108" s="14"/>
      <c r="NX108" s="14"/>
      <c r="NY108" s="14"/>
      <c r="NZ108" s="14"/>
      <c r="OA108" s="14"/>
      <c r="OB108" s="14"/>
      <c r="OC108" s="14"/>
      <c r="OD108" s="14"/>
      <c r="OE108" s="14"/>
      <c r="OF108" s="14"/>
      <c r="OG108" s="14"/>
      <c r="OH108" s="14"/>
      <c r="OI108" s="14"/>
      <c r="OJ108" s="14"/>
      <c r="OK108" s="14"/>
      <c r="OL108" s="14"/>
      <c r="OM108" s="14"/>
      <c r="ON108" s="14"/>
      <c r="OO108" s="14"/>
      <c r="OP108" s="14"/>
      <c r="OQ108" s="14"/>
      <c r="OR108" s="14"/>
      <c r="OS108" s="14"/>
      <c r="OT108" s="14"/>
      <c r="OU108" s="14"/>
      <c r="OV108" s="14"/>
      <c r="OW108" s="14"/>
      <c r="OX108" s="14"/>
      <c r="OY108" s="14"/>
      <c r="OZ108" s="14"/>
      <c r="PA108" s="14"/>
      <c r="PB108" s="14"/>
      <c r="PC108" s="14"/>
      <c r="PD108" s="14"/>
      <c r="PE108" s="14"/>
      <c r="PF108" s="14"/>
      <c r="PG108" s="14"/>
      <c r="PH108" s="14"/>
      <c r="PI108" s="14"/>
      <c r="PJ108" s="14"/>
      <c r="PK108" s="14"/>
      <c r="PL108" s="14"/>
      <c r="PM108" s="14"/>
      <c r="PN108" s="14"/>
      <c r="PO108" s="14"/>
      <c r="PP108" s="14"/>
      <c r="PQ108" s="14"/>
      <c r="PR108" s="14"/>
      <c r="PS108" s="14"/>
      <c r="PT108" s="14"/>
      <c r="PU108" s="14"/>
      <c r="PV108" s="14"/>
      <c r="PW108" s="14"/>
      <c r="PX108" s="14"/>
      <c r="PY108" s="14"/>
      <c r="PZ108" s="14"/>
      <c r="QA108" s="14"/>
      <c r="QB108" s="14"/>
      <c r="QC108" s="14"/>
      <c r="QD108" s="14"/>
      <c r="QE108" s="14"/>
      <c r="QF108" s="14"/>
      <c r="QG108" s="14"/>
      <c r="QH108" s="14"/>
      <c r="QI108" s="14"/>
      <c r="QJ108" s="14"/>
      <c r="QK108" s="14"/>
      <c r="QL108" s="14"/>
      <c r="QM108" s="14"/>
      <c r="QN108" s="14"/>
      <c r="QO108" s="14"/>
      <c r="QP108" s="14"/>
      <c r="QQ108" s="14"/>
      <c r="QR108" s="14"/>
      <c r="QS108" s="14"/>
      <c r="QT108" s="14"/>
      <c r="QU108" s="14"/>
      <c r="QV108" s="14"/>
      <c r="QW108" s="14"/>
      <c r="QX108" s="14"/>
      <c r="QY108" s="14"/>
      <c r="QZ108" s="14"/>
      <c r="RA108" s="14"/>
      <c r="RB108" s="14"/>
      <c r="RC108" s="14"/>
      <c r="RD108" s="14"/>
      <c r="RE108" s="14"/>
      <c r="RF108" s="14"/>
      <c r="RG108" s="14"/>
      <c r="RH108" s="14"/>
      <c r="RI108" s="14"/>
      <c r="RJ108" s="14"/>
      <c r="RK108" s="14"/>
      <c r="RL108" s="14"/>
      <c r="RM108" s="14"/>
      <c r="RN108" s="14"/>
      <c r="RO108" s="14"/>
      <c r="RP108" s="14"/>
      <c r="RQ108" s="14"/>
      <c r="RR108" s="14"/>
      <c r="RS108" s="14"/>
      <c r="RT108" s="14"/>
      <c r="RU108" s="14"/>
      <c r="RV108" s="14"/>
      <c r="RW108" s="14"/>
      <c r="RX108" s="14"/>
      <c r="RY108" s="14"/>
      <c r="RZ108" s="14"/>
      <c r="SA108" s="14"/>
      <c r="SB108" s="14"/>
      <c r="SC108" s="14"/>
      <c r="SD108" s="14"/>
      <c r="SE108" s="14"/>
      <c r="SF108" s="14"/>
      <c r="SG108" s="14"/>
      <c r="SH108" s="14"/>
      <c r="SI108" s="14"/>
      <c r="SJ108" s="14"/>
      <c r="SK108" s="14"/>
      <c r="SL108" s="14"/>
      <c r="SM108" s="14"/>
      <c r="SN108" s="14"/>
      <c r="SO108" s="14"/>
      <c r="SP108" s="14"/>
      <c r="SQ108" s="14"/>
      <c r="SR108" s="14"/>
      <c r="SS108" s="14"/>
      <c r="ST108" s="14"/>
      <c r="SU108" s="14"/>
      <c r="SV108" s="14"/>
      <c r="SW108" s="14"/>
      <c r="SX108" s="14"/>
      <c r="SY108" s="14"/>
      <c r="SZ108" s="14"/>
      <c r="TA108" s="14"/>
      <c r="TB108" s="14"/>
      <c r="TC108" s="14"/>
      <c r="TD108" s="14"/>
      <c r="TE108" s="14"/>
      <c r="TF108" s="14"/>
      <c r="TG108" s="14"/>
      <c r="TH108" s="14"/>
      <c r="TI108" s="14"/>
      <c r="TJ108" s="14"/>
      <c r="TK108" s="14"/>
      <c r="TL108" s="14"/>
      <c r="TM108" s="14"/>
      <c r="TN108" s="14"/>
      <c r="TO108" s="14"/>
      <c r="TP108" s="14"/>
      <c r="TQ108" s="14"/>
      <c r="TR108" s="14"/>
      <c r="TS108" s="14"/>
      <c r="TT108" s="14"/>
      <c r="TU108" s="14"/>
      <c r="TV108" s="14"/>
      <c r="TW108" s="14"/>
      <c r="TX108" s="14"/>
      <c r="TY108" s="14"/>
      <c r="TZ108" s="14"/>
      <c r="UA108" s="14"/>
      <c r="UB108" s="14"/>
      <c r="UC108" s="14"/>
      <c r="UD108" s="14"/>
      <c r="UE108" s="14"/>
      <c r="UF108" s="14"/>
      <c r="UG108" s="14"/>
      <c r="UH108" s="14"/>
      <c r="UI108" s="14"/>
      <c r="UJ108" s="14"/>
      <c r="UK108" s="14"/>
      <c r="UL108" s="14"/>
      <c r="UM108" s="14"/>
      <c r="UN108" s="14"/>
      <c r="UO108" s="14"/>
      <c r="UP108" s="14"/>
      <c r="UQ108" s="14"/>
      <c r="UR108" s="14"/>
      <c r="US108" s="14"/>
      <c r="UT108" s="14"/>
      <c r="UU108" s="14"/>
      <c r="UV108" s="14"/>
      <c r="UW108" s="14"/>
      <c r="UX108" s="14"/>
      <c r="UY108" s="14"/>
      <c r="UZ108" s="14"/>
      <c r="VA108" s="14"/>
      <c r="VB108" s="14"/>
      <c r="VC108" s="14"/>
      <c r="VD108" s="14"/>
      <c r="VE108" s="14"/>
      <c r="VF108" s="14"/>
      <c r="VG108" s="14"/>
      <c r="VH108" s="14"/>
      <c r="VI108" s="14"/>
      <c r="VJ108" s="14"/>
      <c r="VK108" s="14"/>
      <c r="VL108" s="14"/>
      <c r="VM108" s="14"/>
      <c r="VN108" s="14"/>
      <c r="VO108" s="14"/>
      <c r="VP108" s="14"/>
      <c r="VQ108" s="14"/>
      <c r="VR108" s="14"/>
      <c r="VS108" s="14"/>
      <c r="VT108" s="14"/>
      <c r="VU108" s="14"/>
      <c r="VV108" s="14"/>
      <c r="VW108" s="14"/>
      <c r="VX108" s="14"/>
      <c r="VY108" s="14"/>
      <c r="VZ108" s="14"/>
      <c r="WA108" s="14"/>
      <c r="WB108" s="14"/>
      <c r="WC108" s="14"/>
      <c r="WD108" s="14"/>
      <c r="WE108" s="14"/>
      <c r="WF108" s="14"/>
      <c r="WG108" s="14"/>
      <c r="WH108" s="14"/>
      <c r="WI108" s="14"/>
      <c r="WJ108" s="14"/>
      <c r="WK108" s="14"/>
      <c r="WL108" s="14"/>
      <c r="WM108" s="14"/>
      <c r="WN108" s="14"/>
      <c r="WO108" s="14"/>
      <c r="WP108" s="14"/>
      <c r="WQ108" s="14"/>
      <c r="WR108" s="14"/>
      <c r="WS108" s="14"/>
      <c r="WT108" s="14"/>
      <c r="WU108" s="14"/>
      <c r="WV108" s="14"/>
      <c r="WW108" s="14"/>
      <c r="WX108" s="14"/>
      <c r="WY108" s="14"/>
      <c r="WZ108" s="14"/>
      <c r="XA108" s="14"/>
      <c r="XB108" s="14"/>
      <c r="XC108" s="14"/>
      <c r="XD108" s="14"/>
      <c r="XE108" s="14"/>
      <c r="XF108" s="14"/>
      <c r="XG108" s="14"/>
      <c r="XH108" s="14"/>
      <c r="XI108" s="14"/>
      <c r="XJ108" s="14"/>
      <c r="XK108" s="14"/>
      <c r="XL108" s="14"/>
      <c r="XM108" s="14"/>
      <c r="XN108" s="14"/>
      <c r="XO108" s="14"/>
      <c r="XP108" s="14"/>
      <c r="XQ108" s="14"/>
      <c r="XR108" s="14"/>
      <c r="XS108" s="14"/>
      <c r="XT108" s="14"/>
      <c r="XU108" s="14"/>
      <c r="XV108" s="14"/>
      <c r="XW108" s="14"/>
      <c r="XX108" s="14"/>
      <c r="XY108" s="14"/>
      <c r="XZ108" s="14"/>
      <c r="YA108" s="14"/>
      <c r="YB108" s="14"/>
      <c r="YC108" s="14"/>
      <c r="YD108" s="14"/>
      <c r="YE108" s="14"/>
      <c r="YF108" s="14"/>
      <c r="YG108" s="14"/>
      <c r="YH108" s="14"/>
      <c r="YI108" s="14"/>
      <c r="YJ108" s="14"/>
      <c r="YK108" s="14"/>
      <c r="YL108" s="14"/>
      <c r="YM108" s="14"/>
      <c r="YN108" s="14"/>
      <c r="YO108" s="14"/>
      <c r="YP108" s="14"/>
      <c r="YQ108" s="14"/>
      <c r="YR108" s="14"/>
      <c r="YS108" s="14"/>
      <c r="YT108" s="14"/>
      <c r="YU108" s="14"/>
      <c r="YV108" s="14"/>
      <c r="YW108" s="14"/>
      <c r="YX108" s="14"/>
      <c r="YY108" s="14"/>
      <c r="YZ108" s="14"/>
      <c r="ZA108" s="14"/>
      <c r="ZB108" s="14"/>
      <c r="ZC108" s="14"/>
      <c r="ZD108" s="14"/>
      <c r="ZE108" s="14"/>
      <c r="ZF108" s="14"/>
      <c r="ZG108" s="14"/>
      <c r="ZH108" s="14"/>
      <c r="ZI108" s="14"/>
      <c r="ZJ108" s="14"/>
      <c r="ZK108" s="14"/>
      <c r="ZL108" s="14"/>
      <c r="ZM108" s="14"/>
      <c r="ZN108" s="14"/>
      <c r="ZO108" s="14"/>
      <c r="ZP108" s="14"/>
      <c r="ZQ108" s="14"/>
      <c r="ZR108" s="14"/>
      <c r="ZS108" s="14"/>
      <c r="ZT108" s="14"/>
      <c r="ZU108" s="14"/>
      <c r="ZV108" s="14"/>
      <c r="ZW108" s="14"/>
      <c r="ZX108" s="14"/>
      <c r="ZY108" s="14"/>
      <c r="ZZ108" s="14"/>
      <c r="AAA108" s="14"/>
      <c r="AAB108" s="14"/>
      <c r="AAC108" s="14"/>
      <c r="AAD108" s="14"/>
      <c r="AAE108" s="14"/>
      <c r="AAF108" s="14"/>
      <c r="AAG108" s="14"/>
      <c r="AAH108" s="14"/>
      <c r="AAI108" s="14"/>
      <c r="AAJ108" s="14"/>
      <c r="AAK108" s="14"/>
      <c r="AAL108" s="14"/>
      <c r="AAM108" s="14"/>
      <c r="AAN108" s="14"/>
      <c r="AAO108" s="14"/>
      <c r="AAP108" s="14"/>
      <c r="AAQ108" s="14"/>
      <c r="AAR108" s="14"/>
      <c r="AAS108" s="14"/>
      <c r="AAT108" s="14"/>
      <c r="AAU108" s="14"/>
      <c r="AAV108" s="14"/>
      <c r="AAW108" s="14"/>
      <c r="AAX108" s="14"/>
      <c r="AAY108" s="14"/>
      <c r="AAZ108" s="14"/>
      <c r="ABA108" s="14"/>
      <c r="ABB108" s="14"/>
      <c r="ABC108" s="14"/>
      <c r="ABD108" s="14"/>
      <c r="ABE108" s="14"/>
      <c r="ABF108" s="14"/>
      <c r="ABG108" s="14"/>
      <c r="ABH108" s="14"/>
      <c r="ABI108" s="14"/>
      <c r="ABJ108" s="14"/>
      <c r="ABK108" s="14"/>
      <c r="ABL108" s="14"/>
      <c r="ABM108" s="14"/>
      <c r="ABN108" s="14"/>
      <c r="ABO108" s="14"/>
      <c r="ABP108" s="14"/>
      <c r="ABQ108" s="14"/>
      <c r="ABR108" s="14"/>
      <c r="ABS108" s="14"/>
      <c r="ABT108" s="14"/>
      <c r="ABU108" s="14"/>
      <c r="ABV108" s="14"/>
      <c r="ABW108" s="14"/>
      <c r="ABX108" s="14"/>
      <c r="ABY108" s="14"/>
      <c r="ABZ108" s="14"/>
      <c r="ACA108" s="14"/>
      <c r="ACB108" s="14"/>
      <c r="ACC108" s="14"/>
      <c r="ACD108" s="14"/>
      <c r="ACE108" s="14"/>
      <c r="ACF108" s="14"/>
      <c r="ACG108" s="14"/>
      <c r="ACH108" s="14"/>
      <c r="ACI108" s="14"/>
      <c r="ACJ108" s="14"/>
      <c r="ACK108" s="14"/>
      <c r="ACL108" s="14"/>
      <c r="ACM108" s="14"/>
      <c r="ACN108" s="14"/>
      <c r="ACO108" s="14"/>
      <c r="ACP108" s="14"/>
      <c r="ACQ108" s="14"/>
      <c r="ACR108" s="14"/>
      <c r="ACS108" s="14"/>
      <c r="ACT108" s="14"/>
      <c r="ACU108" s="14"/>
      <c r="ACV108" s="14"/>
      <c r="ACW108" s="14"/>
      <c r="ACX108" s="14"/>
      <c r="ACY108" s="14"/>
      <c r="ACZ108" s="14"/>
      <c r="ADA108" s="14"/>
      <c r="ADB108" s="14"/>
      <c r="ADC108" s="14"/>
      <c r="ADD108" s="14"/>
      <c r="ADE108" s="14"/>
      <c r="ADF108" s="14"/>
      <c r="ADG108" s="14"/>
      <c r="ADH108" s="14"/>
      <c r="ADI108" s="14"/>
      <c r="ADJ108" s="14"/>
      <c r="ADK108" s="14"/>
      <c r="ADL108" s="14"/>
      <c r="ADM108" s="14"/>
      <c r="ADN108" s="14"/>
      <c r="ADO108" s="14"/>
      <c r="ADP108" s="14"/>
      <c r="ADQ108" s="14"/>
      <c r="ADR108" s="14"/>
      <c r="ADS108" s="14"/>
      <c r="ADT108" s="14"/>
      <c r="ADU108" s="14"/>
      <c r="ADV108" s="14"/>
      <c r="ADW108" s="14"/>
      <c r="ADX108" s="14"/>
      <c r="ADY108" s="14"/>
      <c r="ADZ108" s="14"/>
      <c r="AEA108" s="14"/>
      <c r="AEB108" s="14"/>
      <c r="AEC108" s="14"/>
      <c r="AED108" s="14"/>
      <c r="AEE108" s="14"/>
      <c r="AEF108" s="14"/>
      <c r="AEG108" s="14"/>
      <c r="AEH108" s="14"/>
      <c r="AEI108" s="14"/>
      <c r="AEJ108" s="14"/>
      <c r="AEK108" s="14"/>
      <c r="AEL108" s="14"/>
      <c r="AEM108" s="14"/>
      <c r="AEN108" s="14"/>
      <c r="AEO108" s="14"/>
      <c r="AEP108" s="14"/>
      <c r="AEQ108" s="14"/>
      <c r="AER108" s="14"/>
      <c r="AES108" s="14"/>
      <c r="AET108" s="14"/>
      <c r="AEU108" s="14"/>
      <c r="AEV108" s="14"/>
      <c r="AEW108" s="14"/>
      <c r="AEX108" s="14"/>
      <c r="AEY108" s="14"/>
      <c r="AEZ108" s="14"/>
      <c r="AFA108" s="14"/>
      <c r="AFB108" s="14"/>
      <c r="AFC108" s="14"/>
      <c r="AFD108" s="14"/>
      <c r="AFE108" s="14"/>
      <c r="AFF108" s="14"/>
      <c r="AFG108" s="14"/>
      <c r="AFH108" s="14"/>
      <c r="AFI108" s="14"/>
      <c r="AFJ108" s="14"/>
      <c r="AFK108" s="14"/>
      <c r="AFL108" s="14"/>
      <c r="AFM108" s="14"/>
      <c r="AFN108" s="14"/>
      <c r="AFO108" s="14"/>
      <c r="AFP108" s="14"/>
      <c r="AFQ108" s="14"/>
      <c r="AFR108" s="14"/>
      <c r="AFS108" s="14"/>
      <c r="AFT108" s="14"/>
      <c r="AFU108" s="14"/>
      <c r="AFV108" s="14"/>
      <c r="AFW108" s="14"/>
      <c r="AFX108" s="14"/>
      <c r="AFY108" s="14"/>
      <c r="AFZ108" s="14"/>
      <c r="AGA108" s="14"/>
      <c r="AGB108" s="14"/>
      <c r="AGC108" s="14"/>
      <c r="AGD108" s="14"/>
      <c r="AGE108" s="14"/>
      <c r="AGF108" s="14"/>
      <c r="AGG108" s="14"/>
      <c r="AGH108" s="14"/>
      <c r="AGI108" s="14"/>
      <c r="AGJ108" s="14"/>
      <c r="AGK108" s="14"/>
      <c r="AGL108" s="14"/>
      <c r="AGM108" s="14"/>
      <c r="AGN108" s="14"/>
      <c r="AGO108" s="14"/>
      <c r="AGP108" s="14"/>
      <c r="AGQ108" s="14"/>
      <c r="AGR108" s="14"/>
      <c r="AGS108" s="14"/>
      <c r="AGT108" s="14"/>
      <c r="AGU108" s="14"/>
      <c r="AGV108" s="14"/>
      <c r="AGW108" s="14"/>
      <c r="AGX108" s="14"/>
      <c r="AGY108" s="14"/>
      <c r="AGZ108" s="14"/>
      <c r="AHA108" s="14"/>
      <c r="AHB108" s="14"/>
      <c r="AHC108" s="14"/>
      <c r="AHD108" s="14"/>
      <c r="AHE108" s="14"/>
      <c r="AHF108" s="14"/>
      <c r="AHG108" s="14"/>
      <c r="AHH108" s="14"/>
      <c r="AHI108" s="14"/>
      <c r="AHJ108" s="14"/>
      <c r="AHK108" s="14"/>
      <c r="AHL108" s="14"/>
      <c r="AHM108" s="14"/>
      <c r="AHN108" s="14"/>
      <c r="AHO108" s="14"/>
      <c r="AHP108" s="14"/>
      <c r="AHQ108" s="14"/>
      <c r="AHR108" s="14"/>
      <c r="AHS108" s="14"/>
      <c r="AHT108" s="14"/>
      <c r="AHU108" s="14"/>
      <c r="AHV108" s="14"/>
      <c r="AHW108" s="14"/>
      <c r="AHX108" s="14"/>
      <c r="AHY108" s="14"/>
      <c r="AHZ108" s="14"/>
      <c r="AIA108" s="14"/>
      <c r="AIB108" s="14"/>
      <c r="AIC108" s="14"/>
      <c r="AID108" s="14"/>
      <c r="AIE108" s="14"/>
      <c r="AIF108" s="14"/>
      <c r="AIG108" s="14"/>
      <c r="AIH108" s="14"/>
      <c r="AII108" s="14"/>
      <c r="AIJ108" s="14"/>
      <c r="AIK108" s="14"/>
      <c r="AIL108" s="14"/>
      <c r="AIM108" s="14"/>
      <c r="AIN108" s="14"/>
      <c r="AIO108" s="14"/>
      <c r="AIP108" s="14"/>
      <c r="AIQ108" s="14"/>
      <c r="AIR108" s="14"/>
      <c r="AIS108" s="14"/>
      <c r="AIT108" s="14"/>
      <c r="AIU108" s="14"/>
      <c r="AIV108" s="14"/>
      <c r="AIW108" s="14"/>
      <c r="AIX108" s="14"/>
      <c r="AIY108" s="14"/>
      <c r="AIZ108" s="14"/>
      <c r="AJA108" s="14"/>
      <c r="AJB108" s="14"/>
      <c r="AJC108" s="14"/>
      <c r="AJD108" s="14"/>
      <c r="AJE108" s="14"/>
      <c r="AJF108" s="14"/>
      <c r="AJG108" s="14"/>
      <c r="AJH108" s="14"/>
      <c r="AJI108" s="14"/>
      <c r="AJJ108" s="14"/>
      <c r="AJK108" s="14"/>
      <c r="AJL108" s="14"/>
      <c r="AJM108" s="14"/>
      <c r="AJN108" s="14"/>
      <c r="AJO108" s="14"/>
      <c r="AJP108" s="14"/>
      <c r="AJQ108" s="14"/>
      <c r="AJR108" s="14"/>
      <c r="AJS108" s="14"/>
      <c r="AJT108" s="14"/>
      <c r="AJU108" s="14"/>
      <c r="AJV108" s="14"/>
      <c r="AJW108" s="14"/>
      <c r="AJX108" s="14"/>
      <c r="AJY108" s="14"/>
      <c r="AJZ108" s="14"/>
      <c r="AKA108" s="14"/>
      <c r="AKB108" s="14"/>
      <c r="AKC108" s="14"/>
      <c r="AKD108" s="14"/>
      <c r="AKE108" s="14"/>
      <c r="AKF108" s="14"/>
      <c r="AKG108" s="14"/>
      <c r="AKH108" s="14"/>
      <c r="AKI108" s="14"/>
      <c r="AKJ108" s="14"/>
      <c r="AKK108" s="14"/>
      <c r="AKL108" s="14"/>
      <c r="AKM108" s="14"/>
      <c r="AKN108" s="14"/>
      <c r="AKO108" s="14"/>
      <c r="AKP108" s="14"/>
      <c r="AKQ108" s="14"/>
      <c r="AKR108" s="14"/>
      <c r="AKS108" s="14"/>
      <c r="AKT108" s="14"/>
      <c r="AKU108" s="14"/>
      <c r="AKV108" s="14"/>
      <c r="AKW108" s="14"/>
      <c r="AKX108" s="14"/>
      <c r="AKY108" s="14"/>
      <c r="AKZ108" s="14"/>
      <c r="ALA108" s="14"/>
      <c r="ALB108" s="14"/>
      <c r="ALC108" s="14"/>
      <c r="ALD108" s="14"/>
      <c r="ALE108" s="14"/>
      <c r="ALF108" s="14"/>
      <c r="ALG108" s="14"/>
      <c r="ALH108" s="14"/>
      <c r="ALI108" s="14"/>
      <c r="ALJ108" s="14"/>
      <c r="ALK108" s="14"/>
      <c r="ALL108" s="14"/>
      <c r="ALM108" s="14"/>
      <c r="ALN108" s="14"/>
      <c r="ALO108" s="14"/>
      <c r="ALP108" s="14"/>
      <c r="ALQ108" s="14"/>
      <c r="ALR108" s="14"/>
      <c r="ALS108" s="14"/>
      <c r="ALT108" s="14"/>
      <c r="ALU108" s="14"/>
      <c r="ALV108" s="14"/>
      <c r="ALW108" s="14"/>
      <c r="ALX108" s="14"/>
      <c r="ALY108" s="14"/>
      <c r="ALZ108" s="14"/>
      <c r="AMA108" s="14"/>
      <c r="AMB108" s="14"/>
      <c r="AMC108" s="14"/>
      <c r="AMD108" s="14"/>
      <c r="AME108" s="14"/>
      <c r="AMF108" s="14"/>
      <c r="AMG108" s="14"/>
    </row>
    <row r="109" spans="1:1022">
      <c r="A109" s="39" t="s">
        <v>300</v>
      </c>
      <c r="B109" s="39" t="s">
        <v>311</v>
      </c>
      <c r="C109" s="24" t="s">
        <v>312</v>
      </c>
      <c r="D109" s="39"/>
      <c r="E109" s="39"/>
      <c r="F109" s="23" t="s">
        <v>306</v>
      </c>
      <c r="G109" s="39"/>
      <c r="H109" s="39">
        <f>(1/225)/4</f>
        <v>1.1111111111111111E-3</v>
      </c>
      <c r="I109" s="39" t="s">
        <v>19</v>
      </c>
      <c r="J109" s="42">
        <f>($J$4*H109)</f>
        <v>0.55555555555555558</v>
      </c>
      <c r="K109" s="39"/>
      <c r="L109" s="43"/>
      <c r="M109" s="44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  <c r="ALK109" s="2"/>
      <c r="ALL109" s="2"/>
      <c r="ALM109" s="2"/>
      <c r="ALN109" s="2"/>
      <c r="ALO109" s="2"/>
      <c r="ALP109" s="2"/>
      <c r="ALQ109" s="2"/>
      <c r="ALR109" s="2"/>
      <c r="ALS109" s="2"/>
      <c r="ALT109" s="2"/>
      <c r="ALU109" s="2"/>
      <c r="ALV109" s="2"/>
      <c r="ALW109" s="2"/>
      <c r="ALX109" s="2"/>
      <c r="ALY109" s="2"/>
      <c r="ALZ109" s="2"/>
      <c r="AMA109" s="2"/>
      <c r="AMB109" s="2"/>
      <c r="AMC109" s="2"/>
      <c r="AMD109" s="2"/>
      <c r="AME109" s="2"/>
      <c r="AMF109" s="2"/>
      <c r="AMG109" s="2"/>
    </row>
    <row r="110" spans="1:1022">
      <c r="A110" s="39" t="s">
        <v>313</v>
      </c>
      <c r="B110" s="39" t="s">
        <v>314</v>
      </c>
      <c r="C110" s="24" t="s">
        <v>315</v>
      </c>
      <c r="D110" s="39"/>
      <c r="E110" s="39"/>
      <c r="F110" s="23" t="s">
        <v>316</v>
      </c>
      <c r="G110" s="39"/>
      <c r="H110" s="39">
        <v>1</v>
      </c>
      <c r="I110" s="39" t="s">
        <v>19</v>
      </c>
      <c r="J110" s="42">
        <f>($J$4*H110)</f>
        <v>500</v>
      </c>
      <c r="K110" s="39"/>
      <c r="L110" s="43"/>
      <c r="M110" s="39"/>
      <c r="N110" s="39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4"/>
      <c r="JU110" s="14"/>
      <c r="JV110" s="14"/>
      <c r="JW110" s="14"/>
      <c r="JX110" s="14"/>
      <c r="JY110" s="14"/>
      <c r="JZ110" s="14"/>
      <c r="KA110" s="14"/>
      <c r="KB110" s="14"/>
      <c r="KC110" s="14"/>
      <c r="KD110" s="14"/>
      <c r="KE110" s="14"/>
      <c r="KF110" s="14"/>
      <c r="KG110" s="14"/>
      <c r="KH110" s="14"/>
      <c r="KI110" s="14"/>
      <c r="KJ110" s="14"/>
      <c r="KK110" s="14"/>
      <c r="KL110" s="14"/>
      <c r="KM110" s="14"/>
      <c r="KN110" s="14"/>
      <c r="KO110" s="14"/>
      <c r="KP110" s="14"/>
      <c r="KQ110" s="14"/>
      <c r="KR110" s="14"/>
      <c r="KS110" s="14"/>
      <c r="KT110" s="14"/>
      <c r="KU110" s="14"/>
      <c r="KV110" s="14"/>
      <c r="KW110" s="14"/>
      <c r="KX110" s="14"/>
      <c r="KY110" s="14"/>
      <c r="KZ110" s="14"/>
      <c r="LA110" s="14"/>
      <c r="LB110" s="14"/>
      <c r="LC110" s="14"/>
      <c r="LD110" s="14"/>
      <c r="LE110" s="14"/>
      <c r="LF110" s="14"/>
      <c r="LG110" s="14"/>
      <c r="LH110" s="14"/>
      <c r="LI110" s="14"/>
      <c r="LJ110" s="14"/>
      <c r="LK110" s="14"/>
      <c r="LL110" s="14"/>
      <c r="LM110" s="14"/>
      <c r="LN110" s="14"/>
      <c r="LO110" s="14"/>
      <c r="LP110" s="14"/>
      <c r="LQ110" s="14"/>
      <c r="LR110" s="14"/>
      <c r="LS110" s="14"/>
      <c r="LT110" s="14"/>
      <c r="LU110" s="14"/>
      <c r="LV110" s="14"/>
      <c r="LW110" s="14"/>
      <c r="LX110" s="14"/>
      <c r="LY110" s="14"/>
      <c r="LZ110" s="14"/>
      <c r="MA110" s="14"/>
      <c r="MB110" s="14"/>
      <c r="MC110" s="14"/>
      <c r="MD110" s="14"/>
      <c r="ME110" s="14"/>
      <c r="MF110" s="14"/>
      <c r="MG110" s="14"/>
      <c r="MH110" s="14"/>
      <c r="MI110" s="14"/>
      <c r="MJ110" s="14"/>
      <c r="MK110" s="14"/>
      <c r="ML110" s="14"/>
      <c r="MM110" s="14"/>
      <c r="MN110" s="14"/>
      <c r="MO110" s="14"/>
      <c r="MP110" s="14"/>
      <c r="MQ110" s="14"/>
      <c r="MR110" s="14"/>
      <c r="MS110" s="14"/>
      <c r="MT110" s="14"/>
      <c r="MU110" s="14"/>
      <c r="MV110" s="14"/>
      <c r="MW110" s="14"/>
      <c r="MX110" s="14"/>
      <c r="MY110" s="14"/>
      <c r="MZ110" s="14"/>
      <c r="NA110" s="14"/>
      <c r="NB110" s="14"/>
      <c r="NC110" s="14"/>
      <c r="ND110" s="14"/>
      <c r="NE110" s="14"/>
      <c r="NF110" s="14"/>
      <c r="NG110" s="14"/>
      <c r="NH110" s="14"/>
      <c r="NI110" s="14"/>
      <c r="NJ110" s="14"/>
      <c r="NK110" s="14"/>
      <c r="NL110" s="14"/>
      <c r="NM110" s="14"/>
      <c r="NN110" s="14"/>
      <c r="NO110" s="14"/>
      <c r="NP110" s="14"/>
      <c r="NQ110" s="14"/>
      <c r="NR110" s="14"/>
      <c r="NS110" s="14"/>
      <c r="NT110" s="14"/>
      <c r="NU110" s="14"/>
      <c r="NV110" s="14"/>
      <c r="NW110" s="14"/>
      <c r="NX110" s="14"/>
      <c r="NY110" s="14"/>
      <c r="NZ110" s="14"/>
      <c r="OA110" s="14"/>
      <c r="OB110" s="14"/>
      <c r="OC110" s="14"/>
      <c r="OD110" s="14"/>
      <c r="OE110" s="14"/>
      <c r="OF110" s="14"/>
      <c r="OG110" s="14"/>
      <c r="OH110" s="14"/>
      <c r="OI110" s="14"/>
      <c r="OJ110" s="14"/>
      <c r="OK110" s="14"/>
      <c r="OL110" s="14"/>
      <c r="OM110" s="14"/>
      <c r="ON110" s="14"/>
      <c r="OO110" s="14"/>
      <c r="OP110" s="14"/>
      <c r="OQ110" s="14"/>
      <c r="OR110" s="14"/>
      <c r="OS110" s="14"/>
      <c r="OT110" s="14"/>
      <c r="OU110" s="14"/>
      <c r="OV110" s="14"/>
      <c r="OW110" s="14"/>
      <c r="OX110" s="14"/>
      <c r="OY110" s="14"/>
      <c r="OZ110" s="14"/>
      <c r="PA110" s="14"/>
      <c r="PB110" s="14"/>
      <c r="PC110" s="14"/>
      <c r="PD110" s="14"/>
      <c r="PE110" s="14"/>
      <c r="PF110" s="14"/>
      <c r="PG110" s="14"/>
      <c r="PH110" s="14"/>
      <c r="PI110" s="14"/>
      <c r="PJ110" s="14"/>
      <c r="PK110" s="14"/>
      <c r="PL110" s="14"/>
      <c r="PM110" s="14"/>
      <c r="PN110" s="14"/>
      <c r="PO110" s="14"/>
      <c r="PP110" s="14"/>
      <c r="PQ110" s="14"/>
      <c r="PR110" s="14"/>
      <c r="PS110" s="14"/>
      <c r="PT110" s="14"/>
      <c r="PU110" s="14"/>
      <c r="PV110" s="14"/>
      <c r="PW110" s="14"/>
      <c r="PX110" s="14"/>
      <c r="PY110" s="14"/>
      <c r="PZ110" s="14"/>
      <c r="QA110" s="14"/>
      <c r="QB110" s="14"/>
      <c r="QC110" s="14"/>
      <c r="QD110" s="14"/>
      <c r="QE110" s="14"/>
      <c r="QF110" s="14"/>
      <c r="QG110" s="14"/>
      <c r="QH110" s="14"/>
      <c r="QI110" s="14"/>
      <c r="QJ110" s="14"/>
      <c r="QK110" s="14"/>
      <c r="QL110" s="14"/>
      <c r="QM110" s="14"/>
      <c r="QN110" s="14"/>
      <c r="QO110" s="14"/>
      <c r="QP110" s="14"/>
      <c r="QQ110" s="14"/>
      <c r="QR110" s="14"/>
      <c r="QS110" s="14"/>
      <c r="QT110" s="14"/>
      <c r="QU110" s="14"/>
      <c r="QV110" s="14"/>
      <c r="QW110" s="14"/>
      <c r="QX110" s="14"/>
      <c r="QY110" s="14"/>
      <c r="QZ110" s="14"/>
      <c r="RA110" s="14"/>
      <c r="RB110" s="14"/>
      <c r="RC110" s="14"/>
      <c r="RD110" s="14"/>
      <c r="RE110" s="14"/>
      <c r="RF110" s="14"/>
      <c r="RG110" s="14"/>
      <c r="RH110" s="14"/>
      <c r="RI110" s="14"/>
      <c r="RJ110" s="14"/>
      <c r="RK110" s="14"/>
      <c r="RL110" s="14"/>
      <c r="RM110" s="14"/>
      <c r="RN110" s="14"/>
      <c r="RO110" s="14"/>
      <c r="RP110" s="14"/>
      <c r="RQ110" s="14"/>
      <c r="RR110" s="14"/>
      <c r="RS110" s="14"/>
      <c r="RT110" s="14"/>
      <c r="RU110" s="14"/>
      <c r="RV110" s="14"/>
      <c r="RW110" s="14"/>
      <c r="RX110" s="14"/>
      <c r="RY110" s="14"/>
      <c r="RZ110" s="14"/>
      <c r="SA110" s="14"/>
      <c r="SB110" s="14"/>
      <c r="SC110" s="14"/>
      <c r="SD110" s="14"/>
      <c r="SE110" s="14"/>
      <c r="SF110" s="14"/>
      <c r="SG110" s="14"/>
      <c r="SH110" s="14"/>
      <c r="SI110" s="14"/>
      <c r="SJ110" s="14"/>
      <c r="SK110" s="14"/>
      <c r="SL110" s="14"/>
      <c r="SM110" s="14"/>
      <c r="SN110" s="14"/>
      <c r="SO110" s="14"/>
      <c r="SP110" s="14"/>
      <c r="SQ110" s="14"/>
      <c r="SR110" s="14"/>
      <c r="SS110" s="14"/>
      <c r="ST110" s="14"/>
      <c r="SU110" s="14"/>
      <c r="SV110" s="14"/>
      <c r="SW110" s="14"/>
      <c r="SX110" s="14"/>
      <c r="SY110" s="14"/>
      <c r="SZ110" s="14"/>
      <c r="TA110" s="14"/>
      <c r="TB110" s="14"/>
      <c r="TC110" s="14"/>
      <c r="TD110" s="14"/>
      <c r="TE110" s="14"/>
      <c r="TF110" s="14"/>
      <c r="TG110" s="14"/>
      <c r="TH110" s="14"/>
      <c r="TI110" s="14"/>
      <c r="TJ110" s="14"/>
      <c r="TK110" s="14"/>
      <c r="TL110" s="14"/>
      <c r="TM110" s="14"/>
      <c r="TN110" s="14"/>
      <c r="TO110" s="14"/>
      <c r="TP110" s="14"/>
      <c r="TQ110" s="14"/>
      <c r="TR110" s="14"/>
      <c r="TS110" s="14"/>
      <c r="TT110" s="14"/>
      <c r="TU110" s="14"/>
      <c r="TV110" s="14"/>
      <c r="TW110" s="14"/>
      <c r="TX110" s="14"/>
      <c r="TY110" s="14"/>
      <c r="TZ110" s="14"/>
      <c r="UA110" s="14"/>
      <c r="UB110" s="14"/>
      <c r="UC110" s="14"/>
      <c r="UD110" s="14"/>
      <c r="UE110" s="14"/>
      <c r="UF110" s="14"/>
      <c r="UG110" s="14"/>
      <c r="UH110" s="14"/>
      <c r="UI110" s="14"/>
      <c r="UJ110" s="14"/>
      <c r="UK110" s="14"/>
      <c r="UL110" s="14"/>
      <c r="UM110" s="14"/>
      <c r="UN110" s="14"/>
      <c r="UO110" s="14"/>
      <c r="UP110" s="14"/>
      <c r="UQ110" s="14"/>
      <c r="UR110" s="14"/>
      <c r="US110" s="14"/>
      <c r="UT110" s="14"/>
      <c r="UU110" s="14"/>
      <c r="UV110" s="14"/>
      <c r="UW110" s="14"/>
      <c r="UX110" s="14"/>
      <c r="UY110" s="14"/>
      <c r="UZ110" s="14"/>
      <c r="VA110" s="14"/>
      <c r="VB110" s="14"/>
      <c r="VC110" s="14"/>
      <c r="VD110" s="14"/>
      <c r="VE110" s="14"/>
      <c r="VF110" s="14"/>
      <c r="VG110" s="14"/>
      <c r="VH110" s="14"/>
      <c r="VI110" s="14"/>
      <c r="VJ110" s="14"/>
      <c r="VK110" s="14"/>
      <c r="VL110" s="14"/>
      <c r="VM110" s="14"/>
      <c r="VN110" s="14"/>
      <c r="VO110" s="14"/>
      <c r="VP110" s="14"/>
      <c r="VQ110" s="14"/>
      <c r="VR110" s="14"/>
      <c r="VS110" s="14"/>
      <c r="VT110" s="14"/>
      <c r="VU110" s="14"/>
      <c r="VV110" s="14"/>
      <c r="VW110" s="14"/>
      <c r="VX110" s="14"/>
      <c r="VY110" s="14"/>
      <c r="VZ110" s="14"/>
      <c r="WA110" s="14"/>
      <c r="WB110" s="14"/>
      <c r="WC110" s="14"/>
      <c r="WD110" s="14"/>
      <c r="WE110" s="14"/>
      <c r="WF110" s="14"/>
      <c r="WG110" s="14"/>
      <c r="WH110" s="14"/>
      <c r="WI110" s="14"/>
      <c r="WJ110" s="14"/>
      <c r="WK110" s="14"/>
      <c r="WL110" s="14"/>
      <c r="WM110" s="14"/>
      <c r="WN110" s="14"/>
      <c r="WO110" s="14"/>
      <c r="WP110" s="14"/>
      <c r="WQ110" s="14"/>
      <c r="WR110" s="14"/>
      <c r="WS110" s="14"/>
      <c r="WT110" s="14"/>
      <c r="WU110" s="14"/>
      <c r="WV110" s="14"/>
      <c r="WW110" s="14"/>
      <c r="WX110" s="14"/>
      <c r="WY110" s="14"/>
      <c r="WZ110" s="14"/>
      <c r="XA110" s="14"/>
      <c r="XB110" s="14"/>
      <c r="XC110" s="14"/>
      <c r="XD110" s="14"/>
      <c r="XE110" s="14"/>
      <c r="XF110" s="14"/>
      <c r="XG110" s="14"/>
      <c r="XH110" s="14"/>
      <c r="XI110" s="14"/>
      <c r="XJ110" s="14"/>
      <c r="XK110" s="14"/>
      <c r="XL110" s="14"/>
      <c r="XM110" s="14"/>
      <c r="XN110" s="14"/>
      <c r="XO110" s="14"/>
      <c r="XP110" s="14"/>
      <c r="XQ110" s="14"/>
      <c r="XR110" s="14"/>
      <c r="XS110" s="14"/>
      <c r="XT110" s="14"/>
      <c r="XU110" s="14"/>
      <c r="XV110" s="14"/>
      <c r="XW110" s="14"/>
      <c r="XX110" s="14"/>
      <c r="XY110" s="14"/>
      <c r="XZ110" s="14"/>
      <c r="YA110" s="14"/>
      <c r="YB110" s="14"/>
      <c r="YC110" s="14"/>
      <c r="YD110" s="14"/>
      <c r="YE110" s="14"/>
      <c r="YF110" s="14"/>
      <c r="YG110" s="14"/>
      <c r="YH110" s="14"/>
      <c r="YI110" s="14"/>
      <c r="YJ110" s="14"/>
      <c r="YK110" s="14"/>
      <c r="YL110" s="14"/>
      <c r="YM110" s="14"/>
      <c r="YN110" s="14"/>
      <c r="YO110" s="14"/>
      <c r="YP110" s="14"/>
      <c r="YQ110" s="14"/>
      <c r="YR110" s="14"/>
      <c r="YS110" s="14"/>
      <c r="YT110" s="14"/>
      <c r="YU110" s="14"/>
      <c r="YV110" s="14"/>
      <c r="YW110" s="14"/>
      <c r="YX110" s="14"/>
      <c r="YY110" s="14"/>
      <c r="YZ110" s="14"/>
      <c r="ZA110" s="14"/>
      <c r="ZB110" s="14"/>
      <c r="ZC110" s="14"/>
      <c r="ZD110" s="14"/>
      <c r="ZE110" s="14"/>
      <c r="ZF110" s="14"/>
      <c r="ZG110" s="14"/>
      <c r="ZH110" s="14"/>
      <c r="ZI110" s="14"/>
      <c r="ZJ110" s="14"/>
      <c r="ZK110" s="14"/>
      <c r="ZL110" s="14"/>
      <c r="ZM110" s="14"/>
      <c r="ZN110" s="14"/>
      <c r="ZO110" s="14"/>
      <c r="ZP110" s="14"/>
      <c r="ZQ110" s="14"/>
      <c r="ZR110" s="14"/>
      <c r="ZS110" s="14"/>
      <c r="ZT110" s="14"/>
      <c r="ZU110" s="14"/>
      <c r="ZV110" s="14"/>
      <c r="ZW110" s="14"/>
      <c r="ZX110" s="14"/>
      <c r="ZY110" s="14"/>
      <c r="ZZ110" s="14"/>
      <c r="AAA110" s="14"/>
      <c r="AAB110" s="14"/>
      <c r="AAC110" s="14"/>
      <c r="AAD110" s="14"/>
      <c r="AAE110" s="14"/>
      <c r="AAF110" s="14"/>
      <c r="AAG110" s="14"/>
      <c r="AAH110" s="14"/>
      <c r="AAI110" s="14"/>
      <c r="AAJ110" s="14"/>
      <c r="AAK110" s="14"/>
      <c r="AAL110" s="14"/>
      <c r="AAM110" s="14"/>
      <c r="AAN110" s="14"/>
      <c r="AAO110" s="14"/>
      <c r="AAP110" s="14"/>
      <c r="AAQ110" s="14"/>
      <c r="AAR110" s="14"/>
      <c r="AAS110" s="14"/>
      <c r="AAT110" s="14"/>
      <c r="AAU110" s="14"/>
      <c r="AAV110" s="14"/>
      <c r="AAW110" s="14"/>
      <c r="AAX110" s="14"/>
      <c r="AAY110" s="14"/>
      <c r="AAZ110" s="14"/>
      <c r="ABA110" s="14"/>
      <c r="ABB110" s="14"/>
      <c r="ABC110" s="14"/>
      <c r="ABD110" s="14"/>
      <c r="ABE110" s="14"/>
      <c r="ABF110" s="14"/>
      <c r="ABG110" s="14"/>
      <c r="ABH110" s="14"/>
      <c r="ABI110" s="14"/>
      <c r="ABJ110" s="14"/>
      <c r="ABK110" s="14"/>
      <c r="ABL110" s="14"/>
      <c r="ABM110" s="14"/>
      <c r="ABN110" s="14"/>
      <c r="ABO110" s="14"/>
      <c r="ABP110" s="14"/>
      <c r="ABQ110" s="14"/>
      <c r="ABR110" s="14"/>
      <c r="ABS110" s="14"/>
      <c r="ABT110" s="14"/>
      <c r="ABU110" s="14"/>
      <c r="ABV110" s="14"/>
      <c r="ABW110" s="14"/>
      <c r="ABX110" s="14"/>
      <c r="ABY110" s="14"/>
      <c r="ABZ110" s="14"/>
      <c r="ACA110" s="14"/>
      <c r="ACB110" s="14"/>
      <c r="ACC110" s="14"/>
      <c r="ACD110" s="14"/>
      <c r="ACE110" s="14"/>
      <c r="ACF110" s="14"/>
      <c r="ACG110" s="14"/>
      <c r="ACH110" s="14"/>
      <c r="ACI110" s="14"/>
      <c r="ACJ110" s="14"/>
      <c r="ACK110" s="14"/>
      <c r="ACL110" s="14"/>
      <c r="ACM110" s="14"/>
      <c r="ACN110" s="14"/>
      <c r="ACO110" s="14"/>
      <c r="ACP110" s="14"/>
      <c r="ACQ110" s="14"/>
      <c r="ACR110" s="14"/>
      <c r="ACS110" s="14"/>
      <c r="ACT110" s="14"/>
      <c r="ACU110" s="14"/>
      <c r="ACV110" s="14"/>
      <c r="ACW110" s="14"/>
      <c r="ACX110" s="14"/>
      <c r="ACY110" s="14"/>
      <c r="ACZ110" s="14"/>
      <c r="ADA110" s="14"/>
      <c r="ADB110" s="14"/>
      <c r="ADC110" s="14"/>
      <c r="ADD110" s="14"/>
      <c r="ADE110" s="14"/>
      <c r="ADF110" s="14"/>
      <c r="ADG110" s="14"/>
      <c r="ADH110" s="14"/>
      <c r="ADI110" s="14"/>
      <c r="ADJ110" s="14"/>
      <c r="ADK110" s="14"/>
      <c r="ADL110" s="14"/>
      <c r="ADM110" s="14"/>
      <c r="ADN110" s="14"/>
      <c r="ADO110" s="14"/>
      <c r="ADP110" s="14"/>
      <c r="ADQ110" s="14"/>
      <c r="ADR110" s="14"/>
      <c r="ADS110" s="14"/>
      <c r="ADT110" s="14"/>
      <c r="ADU110" s="14"/>
      <c r="ADV110" s="14"/>
      <c r="ADW110" s="14"/>
      <c r="ADX110" s="14"/>
      <c r="ADY110" s="14"/>
      <c r="ADZ110" s="14"/>
      <c r="AEA110" s="14"/>
      <c r="AEB110" s="14"/>
      <c r="AEC110" s="14"/>
      <c r="AED110" s="14"/>
      <c r="AEE110" s="14"/>
      <c r="AEF110" s="14"/>
      <c r="AEG110" s="14"/>
      <c r="AEH110" s="14"/>
      <c r="AEI110" s="14"/>
      <c r="AEJ110" s="14"/>
      <c r="AEK110" s="14"/>
      <c r="AEL110" s="14"/>
      <c r="AEM110" s="14"/>
      <c r="AEN110" s="14"/>
      <c r="AEO110" s="14"/>
      <c r="AEP110" s="14"/>
      <c r="AEQ110" s="14"/>
      <c r="AER110" s="14"/>
      <c r="AES110" s="14"/>
      <c r="AET110" s="14"/>
      <c r="AEU110" s="14"/>
      <c r="AEV110" s="14"/>
      <c r="AEW110" s="14"/>
      <c r="AEX110" s="14"/>
      <c r="AEY110" s="14"/>
      <c r="AEZ110" s="14"/>
      <c r="AFA110" s="14"/>
      <c r="AFB110" s="14"/>
      <c r="AFC110" s="14"/>
      <c r="AFD110" s="14"/>
      <c r="AFE110" s="14"/>
      <c r="AFF110" s="14"/>
      <c r="AFG110" s="14"/>
      <c r="AFH110" s="14"/>
      <c r="AFI110" s="14"/>
      <c r="AFJ110" s="14"/>
      <c r="AFK110" s="14"/>
      <c r="AFL110" s="14"/>
      <c r="AFM110" s="14"/>
      <c r="AFN110" s="14"/>
      <c r="AFO110" s="14"/>
      <c r="AFP110" s="14"/>
      <c r="AFQ110" s="14"/>
      <c r="AFR110" s="14"/>
      <c r="AFS110" s="14"/>
      <c r="AFT110" s="14"/>
      <c r="AFU110" s="14"/>
      <c r="AFV110" s="14"/>
      <c r="AFW110" s="14"/>
      <c r="AFX110" s="14"/>
      <c r="AFY110" s="14"/>
      <c r="AFZ110" s="14"/>
      <c r="AGA110" s="14"/>
      <c r="AGB110" s="14"/>
      <c r="AGC110" s="14"/>
      <c r="AGD110" s="14"/>
      <c r="AGE110" s="14"/>
      <c r="AGF110" s="14"/>
      <c r="AGG110" s="14"/>
      <c r="AGH110" s="14"/>
      <c r="AGI110" s="14"/>
      <c r="AGJ110" s="14"/>
      <c r="AGK110" s="14"/>
      <c r="AGL110" s="14"/>
      <c r="AGM110" s="14"/>
      <c r="AGN110" s="14"/>
      <c r="AGO110" s="14"/>
      <c r="AGP110" s="14"/>
      <c r="AGQ110" s="14"/>
      <c r="AGR110" s="14"/>
      <c r="AGS110" s="14"/>
      <c r="AGT110" s="14"/>
      <c r="AGU110" s="14"/>
      <c r="AGV110" s="14"/>
      <c r="AGW110" s="14"/>
      <c r="AGX110" s="14"/>
      <c r="AGY110" s="14"/>
      <c r="AGZ110" s="14"/>
      <c r="AHA110" s="14"/>
      <c r="AHB110" s="14"/>
      <c r="AHC110" s="14"/>
      <c r="AHD110" s="14"/>
      <c r="AHE110" s="14"/>
      <c r="AHF110" s="14"/>
      <c r="AHG110" s="14"/>
      <c r="AHH110" s="14"/>
      <c r="AHI110" s="14"/>
      <c r="AHJ110" s="14"/>
      <c r="AHK110" s="14"/>
      <c r="AHL110" s="14"/>
      <c r="AHM110" s="14"/>
      <c r="AHN110" s="14"/>
      <c r="AHO110" s="14"/>
      <c r="AHP110" s="14"/>
      <c r="AHQ110" s="14"/>
      <c r="AHR110" s="14"/>
      <c r="AHS110" s="14"/>
      <c r="AHT110" s="14"/>
      <c r="AHU110" s="14"/>
      <c r="AHV110" s="14"/>
      <c r="AHW110" s="14"/>
      <c r="AHX110" s="14"/>
      <c r="AHY110" s="14"/>
      <c r="AHZ110" s="14"/>
      <c r="AIA110" s="14"/>
      <c r="AIB110" s="14"/>
      <c r="AIC110" s="14"/>
      <c r="AID110" s="14"/>
      <c r="AIE110" s="14"/>
      <c r="AIF110" s="14"/>
      <c r="AIG110" s="14"/>
      <c r="AIH110" s="14"/>
      <c r="AII110" s="14"/>
      <c r="AIJ110" s="14"/>
      <c r="AIK110" s="14"/>
      <c r="AIL110" s="14"/>
      <c r="AIM110" s="14"/>
      <c r="AIN110" s="14"/>
      <c r="AIO110" s="14"/>
      <c r="AIP110" s="14"/>
      <c r="AIQ110" s="14"/>
      <c r="AIR110" s="14"/>
      <c r="AIS110" s="14"/>
      <c r="AIT110" s="14"/>
      <c r="AIU110" s="14"/>
      <c r="AIV110" s="14"/>
      <c r="AIW110" s="14"/>
      <c r="AIX110" s="14"/>
      <c r="AIY110" s="14"/>
      <c r="AIZ110" s="14"/>
      <c r="AJA110" s="14"/>
      <c r="AJB110" s="14"/>
      <c r="AJC110" s="14"/>
      <c r="AJD110" s="14"/>
      <c r="AJE110" s="14"/>
      <c r="AJF110" s="14"/>
      <c r="AJG110" s="14"/>
      <c r="AJH110" s="14"/>
      <c r="AJI110" s="14"/>
      <c r="AJJ110" s="14"/>
      <c r="AJK110" s="14"/>
      <c r="AJL110" s="14"/>
      <c r="AJM110" s="14"/>
      <c r="AJN110" s="14"/>
      <c r="AJO110" s="14"/>
      <c r="AJP110" s="14"/>
      <c r="AJQ110" s="14"/>
      <c r="AJR110" s="14"/>
      <c r="AJS110" s="14"/>
      <c r="AJT110" s="14"/>
      <c r="AJU110" s="14"/>
      <c r="AJV110" s="14"/>
      <c r="AJW110" s="14"/>
      <c r="AJX110" s="14"/>
      <c r="AJY110" s="14"/>
      <c r="AJZ110" s="14"/>
      <c r="AKA110" s="14"/>
      <c r="AKB110" s="14"/>
      <c r="AKC110" s="14"/>
      <c r="AKD110" s="14"/>
      <c r="AKE110" s="14"/>
      <c r="AKF110" s="14"/>
      <c r="AKG110" s="14"/>
      <c r="AKH110" s="14"/>
      <c r="AKI110" s="14"/>
      <c r="AKJ110" s="14"/>
      <c r="AKK110" s="14"/>
      <c r="AKL110" s="14"/>
      <c r="AKM110" s="14"/>
      <c r="AKN110" s="14"/>
      <c r="AKO110" s="14"/>
      <c r="AKP110" s="14"/>
      <c r="AKQ110" s="14"/>
      <c r="AKR110" s="14"/>
      <c r="AKS110" s="14"/>
      <c r="AKT110" s="14"/>
      <c r="AKU110" s="14"/>
      <c r="AKV110" s="14"/>
      <c r="AKW110" s="14"/>
      <c r="AKX110" s="14"/>
      <c r="AKY110" s="14"/>
      <c r="AKZ110" s="14"/>
      <c r="ALA110" s="14"/>
      <c r="ALB110" s="14"/>
      <c r="ALC110" s="14"/>
      <c r="ALD110" s="14"/>
      <c r="ALE110" s="14"/>
      <c r="ALF110" s="14"/>
      <c r="ALG110" s="14"/>
      <c r="ALH110" s="14"/>
      <c r="ALI110" s="14"/>
      <c r="ALJ110" s="14"/>
      <c r="ALK110" s="14"/>
      <c r="ALL110" s="14"/>
      <c r="ALM110" s="14"/>
      <c r="ALN110" s="14"/>
      <c r="ALO110" s="14"/>
      <c r="ALP110" s="14"/>
      <c r="ALQ110" s="14"/>
      <c r="ALR110" s="14"/>
      <c r="ALS110" s="14"/>
      <c r="ALT110" s="14"/>
      <c r="ALU110" s="14"/>
      <c r="ALV110" s="14"/>
      <c r="ALW110" s="14"/>
      <c r="ALX110" s="14"/>
      <c r="ALY110" s="14"/>
      <c r="ALZ110" s="14"/>
      <c r="AMA110" s="14"/>
      <c r="AMB110" s="14"/>
      <c r="AMC110" s="14"/>
      <c r="AMD110" s="14"/>
      <c r="AME110" s="14"/>
      <c r="AMF110" s="14"/>
      <c r="AMG110" s="14"/>
      <c r="AMH110" s="15"/>
    </row>
    <row r="111" spans="1:1022">
      <c r="A111" s="39" t="s">
        <v>313</v>
      </c>
      <c r="B111" s="39" t="s">
        <v>317</v>
      </c>
      <c r="C111" s="24" t="s">
        <v>318</v>
      </c>
      <c r="D111" s="39"/>
      <c r="E111" s="39"/>
      <c r="F111" s="23" t="s">
        <v>316</v>
      </c>
      <c r="G111" s="39"/>
      <c r="H111" s="39">
        <v>1</v>
      </c>
      <c r="I111" s="39" t="s">
        <v>19</v>
      </c>
      <c r="J111" s="42">
        <f>($J$4*H111)</f>
        <v>500</v>
      </c>
      <c r="K111" s="39"/>
      <c r="L111" s="43"/>
      <c r="M111" s="39"/>
      <c r="N111" s="39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  <c r="JK111" s="14"/>
      <c r="JL111" s="14"/>
      <c r="JM111" s="14"/>
      <c r="JN111" s="14"/>
      <c r="JO111" s="14"/>
      <c r="JP111" s="14"/>
      <c r="JQ111" s="14"/>
      <c r="JR111" s="14"/>
      <c r="JS111" s="14"/>
      <c r="JT111" s="14"/>
      <c r="JU111" s="14"/>
      <c r="JV111" s="14"/>
      <c r="JW111" s="14"/>
      <c r="JX111" s="14"/>
      <c r="JY111" s="14"/>
      <c r="JZ111" s="14"/>
      <c r="KA111" s="14"/>
      <c r="KB111" s="14"/>
      <c r="KC111" s="14"/>
      <c r="KD111" s="14"/>
      <c r="KE111" s="14"/>
      <c r="KF111" s="14"/>
      <c r="KG111" s="14"/>
      <c r="KH111" s="14"/>
      <c r="KI111" s="14"/>
      <c r="KJ111" s="14"/>
      <c r="KK111" s="14"/>
      <c r="KL111" s="14"/>
      <c r="KM111" s="14"/>
      <c r="KN111" s="14"/>
      <c r="KO111" s="14"/>
      <c r="KP111" s="14"/>
      <c r="KQ111" s="14"/>
      <c r="KR111" s="14"/>
      <c r="KS111" s="14"/>
      <c r="KT111" s="14"/>
      <c r="KU111" s="14"/>
      <c r="KV111" s="14"/>
      <c r="KW111" s="14"/>
      <c r="KX111" s="14"/>
      <c r="KY111" s="14"/>
      <c r="KZ111" s="14"/>
      <c r="LA111" s="14"/>
      <c r="LB111" s="14"/>
      <c r="LC111" s="14"/>
      <c r="LD111" s="14"/>
      <c r="LE111" s="14"/>
      <c r="LF111" s="14"/>
      <c r="LG111" s="14"/>
      <c r="LH111" s="14"/>
      <c r="LI111" s="14"/>
      <c r="LJ111" s="14"/>
      <c r="LK111" s="14"/>
      <c r="LL111" s="14"/>
      <c r="LM111" s="14"/>
      <c r="LN111" s="14"/>
      <c r="LO111" s="14"/>
      <c r="LP111" s="14"/>
      <c r="LQ111" s="14"/>
      <c r="LR111" s="14"/>
      <c r="LS111" s="14"/>
      <c r="LT111" s="14"/>
      <c r="LU111" s="14"/>
      <c r="LV111" s="14"/>
      <c r="LW111" s="14"/>
      <c r="LX111" s="14"/>
      <c r="LY111" s="14"/>
      <c r="LZ111" s="14"/>
      <c r="MA111" s="14"/>
      <c r="MB111" s="14"/>
      <c r="MC111" s="14"/>
      <c r="MD111" s="14"/>
      <c r="ME111" s="14"/>
      <c r="MF111" s="14"/>
      <c r="MG111" s="14"/>
      <c r="MH111" s="14"/>
      <c r="MI111" s="14"/>
      <c r="MJ111" s="14"/>
      <c r="MK111" s="14"/>
      <c r="ML111" s="14"/>
      <c r="MM111" s="14"/>
      <c r="MN111" s="14"/>
      <c r="MO111" s="14"/>
      <c r="MP111" s="14"/>
      <c r="MQ111" s="14"/>
      <c r="MR111" s="14"/>
      <c r="MS111" s="14"/>
      <c r="MT111" s="14"/>
      <c r="MU111" s="14"/>
      <c r="MV111" s="14"/>
      <c r="MW111" s="14"/>
      <c r="MX111" s="14"/>
      <c r="MY111" s="14"/>
      <c r="MZ111" s="14"/>
      <c r="NA111" s="14"/>
      <c r="NB111" s="14"/>
      <c r="NC111" s="14"/>
      <c r="ND111" s="14"/>
      <c r="NE111" s="14"/>
      <c r="NF111" s="14"/>
      <c r="NG111" s="14"/>
      <c r="NH111" s="14"/>
      <c r="NI111" s="14"/>
      <c r="NJ111" s="14"/>
      <c r="NK111" s="14"/>
      <c r="NL111" s="14"/>
      <c r="NM111" s="14"/>
      <c r="NN111" s="14"/>
      <c r="NO111" s="14"/>
      <c r="NP111" s="14"/>
      <c r="NQ111" s="14"/>
      <c r="NR111" s="14"/>
      <c r="NS111" s="14"/>
      <c r="NT111" s="14"/>
      <c r="NU111" s="14"/>
      <c r="NV111" s="14"/>
      <c r="NW111" s="14"/>
      <c r="NX111" s="14"/>
      <c r="NY111" s="14"/>
      <c r="NZ111" s="14"/>
      <c r="OA111" s="14"/>
      <c r="OB111" s="14"/>
      <c r="OC111" s="14"/>
      <c r="OD111" s="14"/>
      <c r="OE111" s="14"/>
      <c r="OF111" s="14"/>
      <c r="OG111" s="14"/>
      <c r="OH111" s="14"/>
      <c r="OI111" s="14"/>
      <c r="OJ111" s="14"/>
      <c r="OK111" s="14"/>
      <c r="OL111" s="14"/>
      <c r="OM111" s="14"/>
      <c r="ON111" s="14"/>
      <c r="OO111" s="14"/>
      <c r="OP111" s="14"/>
      <c r="OQ111" s="14"/>
      <c r="OR111" s="14"/>
      <c r="OS111" s="14"/>
      <c r="OT111" s="14"/>
      <c r="OU111" s="14"/>
      <c r="OV111" s="14"/>
      <c r="OW111" s="14"/>
      <c r="OX111" s="14"/>
      <c r="OY111" s="14"/>
      <c r="OZ111" s="14"/>
      <c r="PA111" s="14"/>
      <c r="PB111" s="14"/>
      <c r="PC111" s="14"/>
      <c r="PD111" s="14"/>
      <c r="PE111" s="14"/>
      <c r="PF111" s="14"/>
      <c r="PG111" s="14"/>
      <c r="PH111" s="14"/>
      <c r="PI111" s="14"/>
      <c r="PJ111" s="14"/>
      <c r="PK111" s="14"/>
      <c r="PL111" s="14"/>
      <c r="PM111" s="14"/>
      <c r="PN111" s="14"/>
      <c r="PO111" s="14"/>
      <c r="PP111" s="14"/>
      <c r="PQ111" s="14"/>
      <c r="PR111" s="14"/>
      <c r="PS111" s="14"/>
      <c r="PT111" s="14"/>
      <c r="PU111" s="14"/>
      <c r="PV111" s="14"/>
      <c r="PW111" s="14"/>
      <c r="PX111" s="14"/>
      <c r="PY111" s="14"/>
      <c r="PZ111" s="14"/>
      <c r="QA111" s="14"/>
      <c r="QB111" s="14"/>
      <c r="QC111" s="14"/>
      <c r="QD111" s="14"/>
      <c r="QE111" s="14"/>
      <c r="QF111" s="14"/>
      <c r="QG111" s="14"/>
      <c r="QH111" s="14"/>
      <c r="QI111" s="14"/>
      <c r="QJ111" s="14"/>
      <c r="QK111" s="14"/>
      <c r="QL111" s="14"/>
      <c r="QM111" s="14"/>
      <c r="QN111" s="14"/>
      <c r="QO111" s="14"/>
      <c r="QP111" s="14"/>
      <c r="QQ111" s="14"/>
      <c r="QR111" s="14"/>
      <c r="QS111" s="14"/>
      <c r="QT111" s="14"/>
      <c r="QU111" s="14"/>
      <c r="QV111" s="14"/>
      <c r="QW111" s="14"/>
      <c r="QX111" s="14"/>
      <c r="QY111" s="14"/>
      <c r="QZ111" s="14"/>
      <c r="RA111" s="14"/>
      <c r="RB111" s="14"/>
      <c r="RC111" s="14"/>
      <c r="RD111" s="14"/>
      <c r="RE111" s="14"/>
      <c r="RF111" s="14"/>
      <c r="RG111" s="14"/>
      <c r="RH111" s="14"/>
      <c r="RI111" s="14"/>
      <c r="RJ111" s="14"/>
      <c r="RK111" s="14"/>
      <c r="RL111" s="14"/>
      <c r="RM111" s="14"/>
      <c r="RN111" s="14"/>
      <c r="RO111" s="14"/>
      <c r="RP111" s="14"/>
      <c r="RQ111" s="14"/>
      <c r="RR111" s="14"/>
      <c r="RS111" s="14"/>
      <c r="RT111" s="14"/>
      <c r="RU111" s="14"/>
      <c r="RV111" s="14"/>
      <c r="RW111" s="14"/>
      <c r="RX111" s="14"/>
      <c r="RY111" s="14"/>
      <c r="RZ111" s="14"/>
      <c r="SA111" s="14"/>
      <c r="SB111" s="14"/>
      <c r="SC111" s="14"/>
      <c r="SD111" s="14"/>
      <c r="SE111" s="14"/>
      <c r="SF111" s="14"/>
      <c r="SG111" s="14"/>
      <c r="SH111" s="14"/>
      <c r="SI111" s="14"/>
      <c r="SJ111" s="14"/>
      <c r="SK111" s="14"/>
      <c r="SL111" s="14"/>
      <c r="SM111" s="14"/>
      <c r="SN111" s="14"/>
      <c r="SO111" s="14"/>
      <c r="SP111" s="14"/>
      <c r="SQ111" s="14"/>
      <c r="SR111" s="14"/>
      <c r="SS111" s="14"/>
      <c r="ST111" s="14"/>
      <c r="SU111" s="14"/>
      <c r="SV111" s="14"/>
      <c r="SW111" s="14"/>
      <c r="SX111" s="14"/>
      <c r="SY111" s="14"/>
      <c r="SZ111" s="14"/>
      <c r="TA111" s="14"/>
      <c r="TB111" s="14"/>
      <c r="TC111" s="14"/>
      <c r="TD111" s="14"/>
      <c r="TE111" s="14"/>
      <c r="TF111" s="14"/>
      <c r="TG111" s="14"/>
      <c r="TH111" s="14"/>
      <c r="TI111" s="14"/>
      <c r="TJ111" s="14"/>
      <c r="TK111" s="14"/>
      <c r="TL111" s="14"/>
      <c r="TM111" s="14"/>
      <c r="TN111" s="14"/>
      <c r="TO111" s="14"/>
      <c r="TP111" s="14"/>
      <c r="TQ111" s="14"/>
      <c r="TR111" s="14"/>
      <c r="TS111" s="14"/>
      <c r="TT111" s="14"/>
      <c r="TU111" s="14"/>
      <c r="TV111" s="14"/>
      <c r="TW111" s="14"/>
      <c r="TX111" s="14"/>
      <c r="TY111" s="14"/>
      <c r="TZ111" s="14"/>
      <c r="UA111" s="14"/>
      <c r="UB111" s="14"/>
      <c r="UC111" s="14"/>
      <c r="UD111" s="14"/>
      <c r="UE111" s="14"/>
      <c r="UF111" s="14"/>
      <c r="UG111" s="14"/>
      <c r="UH111" s="14"/>
      <c r="UI111" s="14"/>
      <c r="UJ111" s="14"/>
      <c r="UK111" s="14"/>
      <c r="UL111" s="14"/>
      <c r="UM111" s="14"/>
      <c r="UN111" s="14"/>
      <c r="UO111" s="14"/>
      <c r="UP111" s="14"/>
      <c r="UQ111" s="14"/>
      <c r="UR111" s="14"/>
      <c r="US111" s="14"/>
      <c r="UT111" s="14"/>
      <c r="UU111" s="14"/>
      <c r="UV111" s="14"/>
      <c r="UW111" s="14"/>
      <c r="UX111" s="14"/>
      <c r="UY111" s="14"/>
      <c r="UZ111" s="14"/>
      <c r="VA111" s="14"/>
      <c r="VB111" s="14"/>
      <c r="VC111" s="14"/>
      <c r="VD111" s="14"/>
      <c r="VE111" s="14"/>
      <c r="VF111" s="14"/>
      <c r="VG111" s="14"/>
      <c r="VH111" s="14"/>
      <c r="VI111" s="14"/>
      <c r="VJ111" s="14"/>
      <c r="VK111" s="14"/>
      <c r="VL111" s="14"/>
      <c r="VM111" s="14"/>
      <c r="VN111" s="14"/>
      <c r="VO111" s="14"/>
      <c r="VP111" s="14"/>
      <c r="VQ111" s="14"/>
      <c r="VR111" s="14"/>
      <c r="VS111" s="14"/>
      <c r="VT111" s="14"/>
      <c r="VU111" s="14"/>
      <c r="VV111" s="14"/>
      <c r="VW111" s="14"/>
      <c r="VX111" s="14"/>
      <c r="VY111" s="14"/>
      <c r="VZ111" s="14"/>
      <c r="WA111" s="14"/>
      <c r="WB111" s="14"/>
      <c r="WC111" s="14"/>
      <c r="WD111" s="14"/>
      <c r="WE111" s="14"/>
      <c r="WF111" s="14"/>
      <c r="WG111" s="14"/>
      <c r="WH111" s="14"/>
      <c r="WI111" s="14"/>
      <c r="WJ111" s="14"/>
      <c r="WK111" s="14"/>
      <c r="WL111" s="14"/>
      <c r="WM111" s="14"/>
      <c r="WN111" s="14"/>
      <c r="WO111" s="14"/>
      <c r="WP111" s="14"/>
      <c r="WQ111" s="14"/>
      <c r="WR111" s="14"/>
      <c r="WS111" s="14"/>
      <c r="WT111" s="14"/>
      <c r="WU111" s="14"/>
      <c r="WV111" s="14"/>
      <c r="WW111" s="14"/>
      <c r="WX111" s="14"/>
      <c r="WY111" s="14"/>
      <c r="WZ111" s="14"/>
      <c r="XA111" s="14"/>
      <c r="XB111" s="14"/>
      <c r="XC111" s="14"/>
      <c r="XD111" s="14"/>
      <c r="XE111" s="14"/>
      <c r="XF111" s="14"/>
      <c r="XG111" s="14"/>
      <c r="XH111" s="14"/>
      <c r="XI111" s="14"/>
      <c r="XJ111" s="14"/>
      <c r="XK111" s="14"/>
      <c r="XL111" s="14"/>
      <c r="XM111" s="14"/>
      <c r="XN111" s="14"/>
      <c r="XO111" s="14"/>
      <c r="XP111" s="14"/>
      <c r="XQ111" s="14"/>
      <c r="XR111" s="14"/>
      <c r="XS111" s="14"/>
      <c r="XT111" s="14"/>
      <c r="XU111" s="14"/>
      <c r="XV111" s="14"/>
      <c r="XW111" s="14"/>
      <c r="XX111" s="14"/>
      <c r="XY111" s="14"/>
      <c r="XZ111" s="14"/>
      <c r="YA111" s="14"/>
      <c r="YB111" s="14"/>
      <c r="YC111" s="14"/>
      <c r="YD111" s="14"/>
      <c r="YE111" s="14"/>
      <c r="YF111" s="14"/>
      <c r="YG111" s="14"/>
      <c r="YH111" s="14"/>
      <c r="YI111" s="14"/>
      <c r="YJ111" s="14"/>
      <c r="YK111" s="14"/>
      <c r="YL111" s="14"/>
      <c r="YM111" s="14"/>
      <c r="YN111" s="14"/>
      <c r="YO111" s="14"/>
      <c r="YP111" s="14"/>
      <c r="YQ111" s="14"/>
      <c r="YR111" s="14"/>
      <c r="YS111" s="14"/>
      <c r="YT111" s="14"/>
      <c r="YU111" s="14"/>
      <c r="YV111" s="14"/>
      <c r="YW111" s="14"/>
      <c r="YX111" s="14"/>
      <c r="YY111" s="14"/>
      <c r="YZ111" s="14"/>
      <c r="ZA111" s="14"/>
      <c r="ZB111" s="14"/>
      <c r="ZC111" s="14"/>
      <c r="ZD111" s="14"/>
      <c r="ZE111" s="14"/>
      <c r="ZF111" s="14"/>
      <c r="ZG111" s="14"/>
      <c r="ZH111" s="14"/>
      <c r="ZI111" s="14"/>
      <c r="ZJ111" s="14"/>
      <c r="ZK111" s="14"/>
      <c r="ZL111" s="14"/>
      <c r="ZM111" s="14"/>
      <c r="ZN111" s="14"/>
      <c r="ZO111" s="14"/>
      <c r="ZP111" s="14"/>
      <c r="ZQ111" s="14"/>
      <c r="ZR111" s="14"/>
      <c r="ZS111" s="14"/>
      <c r="ZT111" s="14"/>
      <c r="ZU111" s="14"/>
      <c r="ZV111" s="14"/>
      <c r="ZW111" s="14"/>
      <c r="ZX111" s="14"/>
      <c r="ZY111" s="14"/>
      <c r="ZZ111" s="14"/>
      <c r="AAA111" s="14"/>
      <c r="AAB111" s="14"/>
      <c r="AAC111" s="14"/>
      <c r="AAD111" s="14"/>
      <c r="AAE111" s="14"/>
      <c r="AAF111" s="14"/>
      <c r="AAG111" s="14"/>
      <c r="AAH111" s="14"/>
      <c r="AAI111" s="14"/>
      <c r="AAJ111" s="14"/>
      <c r="AAK111" s="14"/>
      <c r="AAL111" s="14"/>
      <c r="AAM111" s="14"/>
      <c r="AAN111" s="14"/>
      <c r="AAO111" s="14"/>
      <c r="AAP111" s="14"/>
      <c r="AAQ111" s="14"/>
      <c r="AAR111" s="14"/>
      <c r="AAS111" s="14"/>
      <c r="AAT111" s="14"/>
      <c r="AAU111" s="14"/>
      <c r="AAV111" s="14"/>
      <c r="AAW111" s="14"/>
      <c r="AAX111" s="14"/>
      <c r="AAY111" s="14"/>
      <c r="AAZ111" s="14"/>
      <c r="ABA111" s="14"/>
      <c r="ABB111" s="14"/>
      <c r="ABC111" s="14"/>
      <c r="ABD111" s="14"/>
      <c r="ABE111" s="14"/>
      <c r="ABF111" s="14"/>
      <c r="ABG111" s="14"/>
      <c r="ABH111" s="14"/>
      <c r="ABI111" s="14"/>
      <c r="ABJ111" s="14"/>
      <c r="ABK111" s="14"/>
      <c r="ABL111" s="14"/>
      <c r="ABM111" s="14"/>
      <c r="ABN111" s="14"/>
      <c r="ABO111" s="14"/>
      <c r="ABP111" s="14"/>
      <c r="ABQ111" s="14"/>
      <c r="ABR111" s="14"/>
      <c r="ABS111" s="14"/>
      <c r="ABT111" s="14"/>
      <c r="ABU111" s="14"/>
      <c r="ABV111" s="14"/>
      <c r="ABW111" s="14"/>
      <c r="ABX111" s="14"/>
      <c r="ABY111" s="14"/>
      <c r="ABZ111" s="14"/>
      <c r="ACA111" s="14"/>
      <c r="ACB111" s="14"/>
      <c r="ACC111" s="14"/>
      <c r="ACD111" s="14"/>
      <c r="ACE111" s="14"/>
      <c r="ACF111" s="14"/>
      <c r="ACG111" s="14"/>
      <c r="ACH111" s="14"/>
      <c r="ACI111" s="14"/>
      <c r="ACJ111" s="14"/>
      <c r="ACK111" s="14"/>
      <c r="ACL111" s="14"/>
      <c r="ACM111" s="14"/>
      <c r="ACN111" s="14"/>
      <c r="ACO111" s="14"/>
      <c r="ACP111" s="14"/>
      <c r="ACQ111" s="14"/>
      <c r="ACR111" s="14"/>
      <c r="ACS111" s="14"/>
      <c r="ACT111" s="14"/>
      <c r="ACU111" s="14"/>
      <c r="ACV111" s="14"/>
      <c r="ACW111" s="14"/>
      <c r="ACX111" s="14"/>
      <c r="ACY111" s="14"/>
      <c r="ACZ111" s="14"/>
      <c r="ADA111" s="14"/>
      <c r="ADB111" s="14"/>
      <c r="ADC111" s="14"/>
      <c r="ADD111" s="14"/>
      <c r="ADE111" s="14"/>
      <c r="ADF111" s="14"/>
      <c r="ADG111" s="14"/>
      <c r="ADH111" s="14"/>
      <c r="ADI111" s="14"/>
      <c r="ADJ111" s="14"/>
      <c r="ADK111" s="14"/>
      <c r="ADL111" s="14"/>
      <c r="ADM111" s="14"/>
      <c r="ADN111" s="14"/>
      <c r="ADO111" s="14"/>
      <c r="ADP111" s="14"/>
      <c r="ADQ111" s="14"/>
      <c r="ADR111" s="14"/>
      <c r="ADS111" s="14"/>
      <c r="ADT111" s="14"/>
      <c r="ADU111" s="14"/>
      <c r="ADV111" s="14"/>
      <c r="ADW111" s="14"/>
      <c r="ADX111" s="14"/>
      <c r="ADY111" s="14"/>
      <c r="ADZ111" s="14"/>
      <c r="AEA111" s="14"/>
      <c r="AEB111" s="14"/>
      <c r="AEC111" s="14"/>
      <c r="AED111" s="14"/>
      <c r="AEE111" s="14"/>
      <c r="AEF111" s="14"/>
      <c r="AEG111" s="14"/>
      <c r="AEH111" s="14"/>
      <c r="AEI111" s="14"/>
      <c r="AEJ111" s="14"/>
      <c r="AEK111" s="14"/>
      <c r="AEL111" s="14"/>
      <c r="AEM111" s="14"/>
      <c r="AEN111" s="14"/>
      <c r="AEO111" s="14"/>
      <c r="AEP111" s="14"/>
      <c r="AEQ111" s="14"/>
      <c r="AER111" s="14"/>
      <c r="AES111" s="14"/>
      <c r="AET111" s="14"/>
      <c r="AEU111" s="14"/>
      <c r="AEV111" s="14"/>
      <c r="AEW111" s="14"/>
      <c r="AEX111" s="14"/>
      <c r="AEY111" s="14"/>
      <c r="AEZ111" s="14"/>
      <c r="AFA111" s="14"/>
      <c r="AFB111" s="14"/>
      <c r="AFC111" s="14"/>
      <c r="AFD111" s="14"/>
      <c r="AFE111" s="14"/>
      <c r="AFF111" s="14"/>
      <c r="AFG111" s="14"/>
      <c r="AFH111" s="14"/>
      <c r="AFI111" s="14"/>
      <c r="AFJ111" s="14"/>
      <c r="AFK111" s="14"/>
      <c r="AFL111" s="14"/>
      <c r="AFM111" s="14"/>
      <c r="AFN111" s="14"/>
      <c r="AFO111" s="14"/>
      <c r="AFP111" s="14"/>
      <c r="AFQ111" s="14"/>
      <c r="AFR111" s="14"/>
      <c r="AFS111" s="14"/>
      <c r="AFT111" s="14"/>
      <c r="AFU111" s="14"/>
      <c r="AFV111" s="14"/>
      <c r="AFW111" s="14"/>
      <c r="AFX111" s="14"/>
      <c r="AFY111" s="14"/>
      <c r="AFZ111" s="14"/>
      <c r="AGA111" s="14"/>
      <c r="AGB111" s="14"/>
      <c r="AGC111" s="14"/>
      <c r="AGD111" s="14"/>
      <c r="AGE111" s="14"/>
      <c r="AGF111" s="14"/>
      <c r="AGG111" s="14"/>
      <c r="AGH111" s="14"/>
      <c r="AGI111" s="14"/>
      <c r="AGJ111" s="14"/>
      <c r="AGK111" s="14"/>
      <c r="AGL111" s="14"/>
      <c r="AGM111" s="14"/>
      <c r="AGN111" s="14"/>
      <c r="AGO111" s="14"/>
      <c r="AGP111" s="14"/>
      <c r="AGQ111" s="14"/>
      <c r="AGR111" s="14"/>
      <c r="AGS111" s="14"/>
      <c r="AGT111" s="14"/>
      <c r="AGU111" s="14"/>
      <c r="AGV111" s="14"/>
      <c r="AGW111" s="14"/>
      <c r="AGX111" s="14"/>
      <c r="AGY111" s="14"/>
      <c r="AGZ111" s="14"/>
      <c r="AHA111" s="14"/>
      <c r="AHB111" s="14"/>
      <c r="AHC111" s="14"/>
      <c r="AHD111" s="14"/>
      <c r="AHE111" s="14"/>
      <c r="AHF111" s="14"/>
      <c r="AHG111" s="14"/>
      <c r="AHH111" s="14"/>
      <c r="AHI111" s="14"/>
      <c r="AHJ111" s="14"/>
      <c r="AHK111" s="14"/>
      <c r="AHL111" s="14"/>
      <c r="AHM111" s="14"/>
      <c r="AHN111" s="14"/>
      <c r="AHO111" s="14"/>
      <c r="AHP111" s="14"/>
      <c r="AHQ111" s="14"/>
      <c r="AHR111" s="14"/>
      <c r="AHS111" s="14"/>
      <c r="AHT111" s="14"/>
      <c r="AHU111" s="14"/>
      <c r="AHV111" s="14"/>
      <c r="AHW111" s="14"/>
      <c r="AHX111" s="14"/>
      <c r="AHY111" s="14"/>
      <c r="AHZ111" s="14"/>
      <c r="AIA111" s="14"/>
      <c r="AIB111" s="14"/>
      <c r="AIC111" s="14"/>
      <c r="AID111" s="14"/>
      <c r="AIE111" s="14"/>
      <c r="AIF111" s="14"/>
      <c r="AIG111" s="14"/>
      <c r="AIH111" s="14"/>
      <c r="AII111" s="14"/>
      <c r="AIJ111" s="14"/>
      <c r="AIK111" s="14"/>
      <c r="AIL111" s="14"/>
      <c r="AIM111" s="14"/>
      <c r="AIN111" s="14"/>
      <c r="AIO111" s="14"/>
      <c r="AIP111" s="14"/>
      <c r="AIQ111" s="14"/>
      <c r="AIR111" s="14"/>
      <c r="AIS111" s="14"/>
      <c r="AIT111" s="14"/>
      <c r="AIU111" s="14"/>
      <c r="AIV111" s="14"/>
      <c r="AIW111" s="14"/>
      <c r="AIX111" s="14"/>
      <c r="AIY111" s="14"/>
      <c r="AIZ111" s="14"/>
      <c r="AJA111" s="14"/>
      <c r="AJB111" s="14"/>
      <c r="AJC111" s="14"/>
      <c r="AJD111" s="14"/>
      <c r="AJE111" s="14"/>
      <c r="AJF111" s="14"/>
      <c r="AJG111" s="14"/>
      <c r="AJH111" s="14"/>
      <c r="AJI111" s="14"/>
      <c r="AJJ111" s="14"/>
      <c r="AJK111" s="14"/>
      <c r="AJL111" s="14"/>
      <c r="AJM111" s="14"/>
      <c r="AJN111" s="14"/>
      <c r="AJO111" s="14"/>
      <c r="AJP111" s="14"/>
      <c r="AJQ111" s="14"/>
      <c r="AJR111" s="14"/>
      <c r="AJS111" s="14"/>
      <c r="AJT111" s="14"/>
      <c r="AJU111" s="14"/>
      <c r="AJV111" s="14"/>
      <c r="AJW111" s="14"/>
      <c r="AJX111" s="14"/>
      <c r="AJY111" s="14"/>
      <c r="AJZ111" s="14"/>
      <c r="AKA111" s="14"/>
      <c r="AKB111" s="14"/>
      <c r="AKC111" s="14"/>
      <c r="AKD111" s="14"/>
      <c r="AKE111" s="14"/>
      <c r="AKF111" s="14"/>
      <c r="AKG111" s="14"/>
      <c r="AKH111" s="14"/>
      <c r="AKI111" s="14"/>
      <c r="AKJ111" s="14"/>
      <c r="AKK111" s="14"/>
      <c r="AKL111" s="14"/>
      <c r="AKM111" s="14"/>
      <c r="AKN111" s="14"/>
      <c r="AKO111" s="14"/>
      <c r="AKP111" s="14"/>
      <c r="AKQ111" s="14"/>
      <c r="AKR111" s="14"/>
      <c r="AKS111" s="14"/>
      <c r="AKT111" s="14"/>
      <c r="AKU111" s="14"/>
      <c r="AKV111" s="14"/>
      <c r="AKW111" s="14"/>
      <c r="AKX111" s="14"/>
      <c r="AKY111" s="14"/>
      <c r="AKZ111" s="14"/>
      <c r="ALA111" s="14"/>
      <c r="ALB111" s="14"/>
      <c r="ALC111" s="14"/>
      <c r="ALD111" s="14"/>
      <c r="ALE111" s="14"/>
      <c r="ALF111" s="14"/>
      <c r="ALG111" s="14"/>
      <c r="ALH111" s="14"/>
      <c r="ALI111" s="14"/>
      <c r="ALJ111" s="14"/>
      <c r="ALK111" s="14"/>
      <c r="ALL111" s="14"/>
      <c r="ALM111" s="14"/>
      <c r="ALN111" s="14"/>
      <c r="ALO111" s="14"/>
      <c r="ALP111" s="14"/>
      <c r="ALQ111" s="14"/>
      <c r="ALR111" s="14"/>
      <c r="ALS111" s="14"/>
      <c r="ALT111" s="14"/>
      <c r="ALU111" s="14"/>
      <c r="ALV111" s="14"/>
      <c r="ALW111" s="14"/>
      <c r="ALX111" s="14"/>
      <c r="ALY111" s="14"/>
      <c r="ALZ111" s="14"/>
      <c r="AMA111" s="14"/>
      <c r="AMB111" s="14"/>
      <c r="AMC111" s="14"/>
      <c r="AMD111" s="14"/>
      <c r="AME111" s="14"/>
      <c r="AMF111" s="14"/>
      <c r="AMG111" s="14"/>
      <c r="AMH111" s="15"/>
    </row>
    <row r="112" spans="1:1022">
      <c r="A112" s="1" t="s">
        <v>319</v>
      </c>
      <c r="B112" s="1" t="s">
        <v>320</v>
      </c>
      <c r="C112" s="9" t="s">
        <v>321</v>
      </c>
      <c r="F112" s="1" t="s">
        <v>322</v>
      </c>
      <c r="H112" s="1">
        <v>1</v>
      </c>
      <c r="I112" s="1" t="s">
        <v>19</v>
      </c>
      <c r="J112" s="42">
        <v>500</v>
      </c>
      <c r="K112" s="39"/>
      <c r="L112" s="43"/>
      <c r="M112" s="39"/>
      <c r="N112" s="39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  <c r="JM112" s="14"/>
      <c r="JN112" s="14"/>
      <c r="JO112" s="14"/>
      <c r="JP112" s="14"/>
      <c r="JQ112" s="14"/>
      <c r="JR112" s="14"/>
      <c r="JS112" s="14"/>
      <c r="JT112" s="14"/>
      <c r="JU112" s="14"/>
      <c r="JV112" s="14"/>
      <c r="JW112" s="14"/>
      <c r="JX112" s="14"/>
      <c r="JY112" s="14"/>
      <c r="JZ112" s="14"/>
      <c r="KA112" s="14"/>
      <c r="KB112" s="14"/>
      <c r="KC112" s="14"/>
      <c r="KD112" s="14"/>
      <c r="KE112" s="14"/>
      <c r="KF112" s="14"/>
      <c r="KG112" s="14"/>
      <c r="KH112" s="14"/>
      <c r="KI112" s="14"/>
      <c r="KJ112" s="14"/>
      <c r="KK112" s="14"/>
      <c r="KL112" s="14"/>
      <c r="KM112" s="14"/>
      <c r="KN112" s="14"/>
      <c r="KO112" s="14"/>
      <c r="KP112" s="14"/>
      <c r="KQ112" s="14"/>
      <c r="KR112" s="14"/>
      <c r="KS112" s="14"/>
      <c r="KT112" s="14"/>
      <c r="KU112" s="14"/>
      <c r="KV112" s="14"/>
      <c r="KW112" s="14"/>
      <c r="KX112" s="14"/>
      <c r="KY112" s="14"/>
      <c r="KZ112" s="14"/>
      <c r="LA112" s="14"/>
      <c r="LB112" s="14"/>
      <c r="LC112" s="14"/>
      <c r="LD112" s="14"/>
      <c r="LE112" s="14"/>
      <c r="LF112" s="14"/>
      <c r="LG112" s="14"/>
      <c r="LH112" s="14"/>
      <c r="LI112" s="14"/>
      <c r="LJ112" s="14"/>
      <c r="LK112" s="14"/>
      <c r="LL112" s="14"/>
      <c r="LM112" s="14"/>
      <c r="LN112" s="14"/>
      <c r="LO112" s="14"/>
      <c r="LP112" s="14"/>
      <c r="LQ112" s="14"/>
      <c r="LR112" s="14"/>
      <c r="LS112" s="14"/>
      <c r="LT112" s="14"/>
      <c r="LU112" s="14"/>
      <c r="LV112" s="14"/>
      <c r="LW112" s="14"/>
      <c r="LX112" s="14"/>
      <c r="LY112" s="14"/>
      <c r="LZ112" s="14"/>
      <c r="MA112" s="14"/>
      <c r="MB112" s="14"/>
      <c r="MC112" s="14"/>
      <c r="MD112" s="14"/>
      <c r="ME112" s="14"/>
      <c r="MF112" s="14"/>
      <c r="MG112" s="14"/>
      <c r="MH112" s="14"/>
      <c r="MI112" s="14"/>
      <c r="MJ112" s="14"/>
      <c r="MK112" s="14"/>
      <c r="ML112" s="14"/>
      <c r="MM112" s="14"/>
      <c r="MN112" s="14"/>
      <c r="MO112" s="14"/>
      <c r="MP112" s="14"/>
      <c r="MQ112" s="14"/>
      <c r="MR112" s="14"/>
      <c r="MS112" s="14"/>
      <c r="MT112" s="14"/>
      <c r="MU112" s="14"/>
      <c r="MV112" s="14"/>
      <c r="MW112" s="14"/>
      <c r="MX112" s="14"/>
      <c r="MY112" s="14"/>
      <c r="MZ112" s="14"/>
      <c r="NA112" s="14"/>
      <c r="NB112" s="14"/>
      <c r="NC112" s="14"/>
      <c r="ND112" s="14"/>
      <c r="NE112" s="14"/>
      <c r="NF112" s="14"/>
      <c r="NG112" s="14"/>
      <c r="NH112" s="14"/>
      <c r="NI112" s="14"/>
      <c r="NJ112" s="14"/>
      <c r="NK112" s="14"/>
      <c r="NL112" s="14"/>
      <c r="NM112" s="14"/>
      <c r="NN112" s="14"/>
      <c r="NO112" s="14"/>
      <c r="NP112" s="14"/>
      <c r="NQ112" s="14"/>
      <c r="NR112" s="14"/>
      <c r="NS112" s="14"/>
      <c r="NT112" s="14"/>
      <c r="NU112" s="14"/>
      <c r="NV112" s="14"/>
      <c r="NW112" s="14"/>
      <c r="NX112" s="14"/>
      <c r="NY112" s="14"/>
      <c r="NZ112" s="14"/>
      <c r="OA112" s="14"/>
      <c r="OB112" s="14"/>
      <c r="OC112" s="14"/>
      <c r="OD112" s="14"/>
      <c r="OE112" s="14"/>
      <c r="OF112" s="14"/>
      <c r="OG112" s="14"/>
      <c r="OH112" s="14"/>
      <c r="OI112" s="14"/>
      <c r="OJ112" s="14"/>
      <c r="OK112" s="14"/>
      <c r="OL112" s="14"/>
      <c r="OM112" s="14"/>
      <c r="ON112" s="14"/>
      <c r="OO112" s="14"/>
      <c r="OP112" s="14"/>
      <c r="OQ112" s="14"/>
      <c r="OR112" s="14"/>
      <c r="OS112" s="14"/>
      <c r="OT112" s="14"/>
      <c r="OU112" s="14"/>
      <c r="OV112" s="14"/>
      <c r="OW112" s="14"/>
      <c r="OX112" s="14"/>
      <c r="OY112" s="14"/>
      <c r="OZ112" s="14"/>
      <c r="PA112" s="14"/>
      <c r="PB112" s="14"/>
      <c r="PC112" s="14"/>
      <c r="PD112" s="14"/>
      <c r="PE112" s="14"/>
      <c r="PF112" s="14"/>
      <c r="PG112" s="14"/>
      <c r="PH112" s="14"/>
      <c r="PI112" s="14"/>
      <c r="PJ112" s="14"/>
      <c r="PK112" s="14"/>
      <c r="PL112" s="14"/>
      <c r="PM112" s="14"/>
      <c r="PN112" s="14"/>
      <c r="PO112" s="14"/>
      <c r="PP112" s="14"/>
      <c r="PQ112" s="14"/>
      <c r="PR112" s="14"/>
      <c r="PS112" s="14"/>
      <c r="PT112" s="14"/>
      <c r="PU112" s="14"/>
      <c r="PV112" s="14"/>
      <c r="PW112" s="14"/>
      <c r="PX112" s="14"/>
      <c r="PY112" s="14"/>
      <c r="PZ112" s="14"/>
      <c r="QA112" s="14"/>
      <c r="QB112" s="14"/>
      <c r="QC112" s="14"/>
      <c r="QD112" s="14"/>
      <c r="QE112" s="14"/>
      <c r="QF112" s="14"/>
      <c r="QG112" s="14"/>
      <c r="QH112" s="14"/>
      <c r="QI112" s="14"/>
      <c r="QJ112" s="14"/>
      <c r="QK112" s="14"/>
      <c r="QL112" s="14"/>
      <c r="QM112" s="14"/>
      <c r="QN112" s="14"/>
      <c r="QO112" s="14"/>
      <c r="QP112" s="14"/>
      <c r="QQ112" s="14"/>
      <c r="QR112" s="14"/>
      <c r="QS112" s="14"/>
      <c r="QT112" s="14"/>
      <c r="QU112" s="14"/>
      <c r="QV112" s="14"/>
      <c r="QW112" s="14"/>
      <c r="QX112" s="14"/>
      <c r="QY112" s="14"/>
      <c r="QZ112" s="14"/>
      <c r="RA112" s="14"/>
      <c r="RB112" s="14"/>
      <c r="RC112" s="14"/>
      <c r="RD112" s="14"/>
      <c r="RE112" s="14"/>
      <c r="RF112" s="14"/>
      <c r="RG112" s="14"/>
      <c r="RH112" s="14"/>
      <c r="RI112" s="14"/>
      <c r="RJ112" s="14"/>
      <c r="RK112" s="14"/>
      <c r="RL112" s="14"/>
      <c r="RM112" s="14"/>
      <c r="RN112" s="14"/>
      <c r="RO112" s="14"/>
      <c r="RP112" s="14"/>
      <c r="RQ112" s="14"/>
      <c r="RR112" s="14"/>
      <c r="RS112" s="14"/>
      <c r="RT112" s="14"/>
      <c r="RU112" s="14"/>
      <c r="RV112" s="14"/>
      <c r="RW112" s="14"/>
      <c r="RX112" s="14"/>
      <c r="RY112" s="14"/>
      <c r="RZ112" s="14"/>
      <c r="SA112" s="14"/>
      <c r="SB112" s="14"/>
      <c r="SC112" s="14"/>
      <c r="SD112" s="14"/>
      <c r="SE112" s="14"/>
      <c r="SF112" s="14"/>
      <c r="SG112" s="14"/>
      <c r="SH112" s="14"/>
      <c r="SI112" s="14"/>
      <c r="SJ112" s="14"/>
      <c r="SK112" s="14"/>
      <c r="SL112" s="14"/>
      <c r="SM112" s="14"/>
      <c r="SN112" s="14"/>
      <c r="SO112" s="14"/>
      <c r="SP112" s="14"/>
      <c r="SQ112" s="14"/>
      <c r="SR112" s="14"/>
      <c r="SS112" s="14"/>
      <c r="ST112" s="14"/>
      <c r="SU112" s="14"/>
      <c r="SV112" s="14"/>
      <c r="SW112" s="14"/>
      <c r="SX112" s="14"/>
      <c r="SY112" s="14"/>
      <c r="SZ112" s="14"/>
      <c r="TA112" s="14"/>
      <c r="TB112" s="14"/>
      <c r="TC112" s="14"/>
      <c r="TD112" s="14"/>
      <c r="TE112" s="14"/>
      <c r="TF112" s="14"/>
      <c r="TG112" s="14"/>
      <c r="TH112" s="14"/>
      <c r="TI112" s="14"/>
      <c r="TJ112" s="14"/>
      <c r="TK112" s="14"/>
      <c r="TL112" s="14"/>
      <c r="TM112" s="14"/>
      <c r="TN112" s="14"/>
      <c r="TO112" s="14"/>
      <c r="TP112" s="14"/>
      <c r="TQ112" s="14"/>
      <c r="TR112" s="14"/>
      <c r="TS112" s="14"/>
      <c r="TT112" s="14"/>
      <c r="TU112" s="14"/>
      <c r="TV112" s="14"/>
      <c r="TW112" s="14"/>
      <c r="TX112" s="14"/>
      <c r="TY112" s="14"/>
      <c r="TZ112" s="14"/>
      <c r="UA112" s="14"/>
      <c r="UB112" s="14"/>
      <c r="UC112" s="14"/>
      <c r="UD112" s="14"/>
      <c r="UE112" s="14"/>
      <c r="UF112" s="14"/>
      <c r="UG112" s="14"/>
      <c r="UH112" s="14"/>
      <c r="UI112" s="14"/>
      <c r="UJ112" s="14"/>
      <c r="UK112" s="14"/>
      <c r="UL112" s="14"/>
      <c r="UM112" s="14"/>
      <c r="UN112" s="14"/>
      <c r="UO112" s="14"/>
      <c r="UP112" s="14"/>
      <c r="UQ112" s="14"/>
      <c r="UR112" s="14"/>
      <c r="US112" s="14"/>
      <c r="UT112" s="14"/>
      <c r="UU112" s="14"/>
      <c r="UV112" s="14"/>
      <c r="UW112" s="14"/>
      <c r="UX112" s="14"/>
      <c r="UY112" s="14"/>
      <c r="UZ112" s="14"/>
      <c r="VA112" s="14"/>
      <c r="VB112" s="14"/>
      <c r="VC112" s="14"/>
      <c r="VD112" s="14"/>
      <c r="VE112" s="14"/>
      <c r="VF112" s="14"/>
      <c r="VG112" s="14"/>
      <c r="VH112" s="14"/>
      <c r="VI112" s="14"/>
      <c r="VJ112" s="14"/>
      <c r="VK112" s="14"/>
      <c r="VL112" s="14"/>
      <c r="VM112" s="14"/>
      <c r="VN112" s="14"/>
      <c r="VO112" s="14"/>
      <c r="VP112" s="14"/>
      <c r="VQ112" s="14"/>
      <c r="VR112" s="14"/>
      <c r="VS112" s="14"/>
      <c r="VT112" s="14"/>
      <c r="VU112" s="14"/>
      <c r="VV112" s="14"/>
      <c r="VW112" s="14"/>
      <c r="VX112" s="14"/>
      <c r="VY112" s="14"/>
      <c r="VZ112" s="14"/>
      <c r="WA112" s="14"/>
      <c r="WB112" s="14"/>
      <c r="WC112" s="14"/>
      <c r="WD112" s="14"/>
      <c r="WE112" s="14"/>
      <c r="WF112" s="14"/>
      <c r="WG112" s="14"/>
      <c r="WH112" s="14"/>
      <c r="WI112" s="14"/>
      <c r="WJ112" s="14"/>
      <c r="WK112" s="14"/>
      <c r="WL112" s="14"/>
      <c r="WM112" s="14"/>
      <c r="WN112" s="14"/>
      <c r="WO112" s="14"/>
      <c r="WP112" s="14"/>
      <c r="WQ112" s="14"/>
      <c r="WR112" s="14"/>
      <c r="WS112" s="14"/>
      <c r="WT112" s="14"/>
      <c r="WU112" s="14"/>
      <c r="WV112" s="14"/>
      <c r="WW112" s="14"/>
      <c r="WX112" s="14"/>
      <c r="WY112" s="14"/>
      <c r="WZ112" s="14"/>
      <c r="XA112" s="14"/>
      <c r="XB112" s="14"/>
      <c r="XC112" s="14"/>
      <c r="XD112" s="14"/>
      <c r="XE112" s="14"/>
      <c r="XF112" s="14"/>
      <c r="XG112" s="14"/>
      <c r="XH112" s="14"/>
      <c r="XI112" s="14"/>
      <c r="XJ112" s="14"/>
      <c r="XK112" s="14"/>
      <c r="XL112" s="14"/>
      <c r="XM112" s="14"/>
      <c r="XN112" s="14"/>
      <c r="XO112" s="14"/>
      <c r="XP112" s="14"/>
      <c r="XQ112" s="14"/>
      <c r="XR112" s="14"/>
      <c r="XS112" s="14"/>
      <c r="XT112" s="14"/>
      <c r="XU112" s="14"/>
      <c r="XV112" s="14"/>
      <c r="XW112" s="14"/>
      <c r="XX112" s="14"/>
      <c r="XY112" s="14"/>
      <c r="XZ112" s="14"/>
      <c r="YA112" s="14"/>
      <c r="YB112" s="14"/>
      <c r="YC112" s="14"/>
      <c r="YD112" s="14"/>
      <c r="YE112" s="14"/>
      <c r="YF112" s="14"/>
      <c r="YG112" s="14"/>
      <c r="YH112" s="14"/>
      <c r="YI112" s="14"/>
      <c r="YJ112" s="14"/>
      <c r="YK112" s="14"/>
      <c r="YL112" s="14"/>
      <c r="YM112" s="14"/>
      <c r="YN112" s="14"/>
      <c r="YO112" s="14"/>
      <c r="YP112" s="14"/>
      <c r="YQ112" s="14"/>
      <c r="YR112" s="14"/>
      <c r="YS112" s="14"/>
      <c r="YT112" s="14"/>
      <c r="YU112" s="14"/>
      <c r="YV112" s="14"/>
      <c r="YW112" s="14"/>
      <c r="YX112" s="14"/>
      <c r="YY112" s="14"/>
      <c r="YZ112" s="14"/>
      <c r="ZA112" s="14"/>
      <c r="ZB112" s="14"/>
      <c r="ZC112" s="14"/>
      <c r="ZD112" s="14"/>
      <c r="ZE112" s="14"/>
      <c r="ZF112" s="14"/>
      <c r="ZG112" s="14"/>
      <c r="ZH112" s="14"/>
      <c r="ZI112" s="14"/>
      <c r="ZJ112" s="14"/>
      <c r="ZK112" s="14"/>
      <c r="ZL112" s="14"/>
      <c r="ZM112" s="14"/>
      <c r="ZN112" s="14"/>
      <c r="ZO112" s="14"/>
      <c r="ZP112" s="14"/>
      <c r="ZQ112" s="14"/>
      <c r="ZR112" s="14"/>
      <c r="ZS112" s="14"/>
      <c r="ZT112" s="14"/>
      <c r="ZU112" s="14"/>
      <c r="ZV112" s="14"/>
      <c r="ZW112" s="14"/>
      <c r="ZX112" s="14"/>
      <c r="ZY112" s="14"/>
      <c r="ZZ112" s="14"/>
      <c r="AAA112" s="14"/>
      <c r="AAB112" s="14"/>
      <c r="AAC112" s="14"/>
      <c r="AAD112" s="14"/>
      <c r="AAE112" s="14"/>
      <c r="AAF112" s="14"/>
      <c r="AAG112" s="14"/>
      <c r="AAH112" s="14"/>
      <c r="AAI112" s="14"/>
      <c r="AAJ112" s="14"/>
      <c r="AAK112" s="14"/>
      <c r="AAL112" s="14"/>
      <c r="AAM112" s="14"/>
      <c r="AAN112" s="14"/>
      <c r="AAO112" s="14"/>
      <c r="AAP112" s="14"/>
      <c r="AAQ112" s="14"/>
      <c r="AAR112" s="14"/>
      <c r="AAS112" s="14"/>
      <c r="AAT112" s="14"/>
      <c r="AAU112" s="14"/>
      <c r="AAV112" s="14"/>
      <c r="AAW112" s="14"/>
      <c r="AAX112" s="14"/>
      <c r="AAY112" s="14"/>
      <c r="AAZ112" s="14"/>
      <c r="ABA112" s="14"/>
      <c r="ABB112" s="14"/>
      <c r="ABC112" s="14"/>
      <c r="ABD112" s="14"/>
      <c r="ABE112" s="14"/>
      <c r="ABF112" s="14"/>
      <c r="ABG112" s="14"/>
      <c r="ABH112" s="14"/>
      <c r="ABI112" s="14"/>
      <c r="ABJ112" s="14"/>
      <c r="ABK112" s="14"/>
      <c r="ABL112" s="14"/>
      <c r="ABM112" s="14"/>
      <c r="ABN112" s="14"/>
      <c r="ABO112" s="14"/>
      <c r="ABP112" s="14"/>
      <c r="ABQ112" s="14"/>
      <c r="ABR112" s="14"/>
      <c r="ABS112" s="14"/>
      <c r="ABT112" s="14"/>
      <c r="ABU112" s="14"/>
      <c r="ABV112" s="14"/>
      <c r="ABW112" s="14"/>
      <c r="ABX112" s="14"/>
      <c r="ABY112" s="14"/>
      <c r="ABZ112" s="14"/>
      <c r="ACA112" s="14"/>
      <c r="ACB112" s="14"/>
      <c r="ACC112" s="14"/>
      <c r="ACD112" s="14"/>
      <c r="ACE112" s="14"/>
      <c r="ACF112" s="14"/>
      <c r="ACG112" s="14"/>
      <c r="ACH112" s="14"/>
      <c r="ACI112" s="14"/>
      <c r="ACJ112" s="14"/>
      <c r="ACK112" s="14"/>
      <c r="ACL112" s="14"/>
      <c r="ACM112" s="14"/>
      <c r="ACN112" s="14"/>
      <c r="ACO112" s="14"/>
      <c r="ACP112" s="14"/>
      <c r="ACQ112" s="14"/>
      <c r="ACR112" s="14"/>
      <c r="ACS112" s="14"/>
      <c r="ACT112" s="14"/>
      <c r="ACU112" s="14"/>
      <c r="ACV112" s="14"/>
      <c r="ACW112" s="14"/>
      <c r="ACX112" s="14"/>
      <c r="ACY112" s="14"/>
      <c r="ACZ112" s="14"/>
      <c r="ADA112" s="14"/>
      <c r="ADB112" s="14"/>
      <c r="ADC112" s="14"/>
      <c r="ADD112" s="14"/>
      <c r="ADE112" s="14"/>
      <c r="ADF112" s="14"/>
      <c r="ADG112" s="14"/>
      <c r="ADH112" s="14"/>
      <c r="ADI112" s="14"/>
      <c r="ADJ112" s="14"/>
      <c r="ADK112" s="14"/>
      <c r="ADL112" s="14"/>
      <c r="ADM112" s="14"/>
      <c r="ADN112" s="14"/>
      <c r="ADO112" s="14"/>
      <c r="ADP112" s="14"/>
      <c r="ADQ112" s="14"/>
      <c r="ADR112" s="14"/>
      <c r="ADS112" s="14"/>
      <c r="ADT112" s="14"/>
      <c r="ADU112" s="14"/>
      <c r="ADV112" s="14"/>
      <c r="ADW112" s="14"/>
      <c r="ADX112" s="14"/>
      <c r="ADY112" s="14"/>
      <c r="ADZ112" s="14"/>
      <c r="AEA112" s="14"/>
      <c r="AEB112" s="14"/>
      <c r="AEC112" s="14"/>
      <c r="AED112" s="14"/>
      <c r="AEE112" s="14"/>
      <c r="AEF112" s="14"/>
      <c r="AEG112" s="14"/>
      <c r="AEH112" s="14"/>
      <c r="AEI112" s="14"/>
      <c r="AEJ112" s="14"/>
      <c r="AEK112" s="14"/>
      <c r="AEL112" s="14"/>
      <c r="AEM112" s="14"/>
      <c r="AEN112" s="14"/>
      <c r="AEO112" s="14"/>
      <c r="AEP112" s="14"/>
      <c r="AEQ112" s="14"/>
      <c r="AER112" s="14"/>
      <c r="AES112" s="14"/>
      <c r="AET112" s="14"/>
      <c r="AEU112" s="14"/>
      <c r="AEV112" s="14"/>
      <c r="AEW112" s="14"/>
      <c r="AEX112" s="14"/>
      <c r="AEY112" s="14"/>
      <c r="AEZ112" s="14"/>
      <c r="AFA112" s="14"/>
      <c r="AFB112" s="14"/>
      <c r="AFC112" s="14"/>
      <c r="AFD112" s="14"/>
      <c r="AFE112" s="14"/>
      <c r="AFF112" s="14"/>
      <c r="AFG112" s="14"/>
      <c r="AFH112" s="14"/>
      <c r="AFI112" s="14"/>
      <c r="AFJ112" s="14"/>
      <c r="AFK112" s="14"/>
      <c r="AFL112" s="14"/>
      <c r="AFM112" s="14"/>
      <c r="AFN112" s="14"/>
      <c r="AFO112" s="14"/>
      <c r="AFP112" s="14"/>
      <c r="AFQ112" s="14"/>
      <c r="AFR112" s="14"/>
      <c r="AFS112" s="14"/>
      <c r="AFT112" s="14"/>
      <c r="AFU112" s="14"/>
      <c r="AFV112" s="14"/>
      <c r="AFW112" s="14"/>
      <c r="AFX112" s="14"/>
      <c r="AFY112" s="14"/>
      <c r="AFZ112" s="14"/>
      <c r="AGA112" s="14"/>
      <c r="AGB112" s="14"/>
      <c r="AGC112" s="14"/>
      <c r="AGD112" s="14"/>
      <c r="AGE112" s="14"/>
      <c r="AGF112" s="14"/>
      <c r="AGG112" s="14"/>
      <c r="AGH112" s="14"/>
      <c r="AGI112" s="14"/>
      <c r="AGJ112" s="14"/>
      <c r="AGK112" s="14"/>
      <c r="AGL112" s="14"/>
      <c r="AGM112" s="14"/>
      <c r="AGN112" s="14"/>
      <c r="AGO112" s="14"/>
      <c r="AGP112" s="14"/>
      <c r="AGQ112" s="14"/>
      <c r="AGR112" s="14"/>
      <c r="AGS112" s="14"/>
      <c r="AGT112" s="14"/>
      <c r="AGU112" s="14"/>
      <c r="AGV112" s="14"/>
      <c r="AGW112" s="14"/>
      <c r="AGX112" s="14"/>
      <c r="AGY112" s="14"/>
      <c r="AGZ112" s="14"/>
      <c r="AHA112" s="14"/>
      <c r="AHB112" s="14"/>
      <c r="AHC112" s="14"/>
      <c r="AHD112" s="14"/>
      <c r="AHE112" s="14"/>
      <c r="AHF112" s="14"/>
      <c r="AHG112" s="14"/>
      <c r="AHH112" s="14"/>
      <c r="AHI112" s="14"/>
      <c r="AHJ112" s="14"/>
      <c r="AHK112" s="14"/>
      <c r="AHL112" s="14"/>
      <c r="AHM112" s="14"/>
      <c r="AHN112" s="14"/>
      <c r="AHO112" s="14"/>
      <c r="AHP112" s="14"/>
      <c r="AHQ112" s="14"/>
      <c r="AHR112" s="14"/>
      <c r="AHS112" s="14"/>
      <c r="AHT112" s="14"/>
      <c r="AHU112" s="14"/>
      <c r="AHV112" s="14"/>
      <c r="AHW112" s="14"/>
      <c r="AHX112" s="14"/>
      <c r="AHY112" s="14"/>
      <c r="AHZ112" s="14"/>
      <c r="AIA112" s="14"/>
      <c r="AIB112" s="14"/>
      <c r="AIC112" s="14"/>
      <c r="AID112" s="14"/>
      <c r="AIE112" s="14"/>
      <c r="AIF112" s="14"/>
      <c r="AIG112" s="14"/>
      <c r="AIH112" s="14"/>
      <c r="AII112" s="14"/>
      <c r="AIJ112" s="14"/>
      <c r="AIK112" s="14"/>
      <c r="AIL112" s="14"/>
      <c r="AIM112" s="14"/>
      <c r="AIN112" s="14"/>
      <c r="AIO112" s="14"/>
      <c r="AIP112" s="14"/>
      <c r="AIQ112" s="14"/>
      <c r="AIR112" s="14"/>
      <c r="AIS112" s="14"/>
      <c r="AIT112" s="14"/>
      <c r="AIU112" s="14"/>
      <c r="AIV112" s="14"/>
      <c r="AIW112" s="14"/>
      <c r="AIX112" s="14"/>
      <c r="AIY112" s="14"/>
      <c r="AIZ112" s="14"/>
      <c r="AJA112" s="14"/>
      <c r="AJB112" s="14"/>
      <c r="AJC112" s="14"/>
      <c r="AJD112" s="14"/>
      <c r="AJE112" s="14"/>
      <c r="AJF112" s="14"/>
      <c r="AJG112" s="14"/>
      <c r="AJH112" s="14"/>
      <c r="AJI112" s="14"/>
      <c r="AJJ112" s="14"/>
      <c r="AJK112" s="14"/>
      <c r="AJL112" s="14"/>
      <c r="AJM112" s="14"/>
      <c r="AJN112" s="14"/>
      <c r="AJO112" s="14"/>
      <c r="AJP112" s="14"/>
      <c r="AJQ112" s="14"/>
      <c r="AJR112" s="14"/>
      <c r="AJS112" s="14"/>
      <c r="AJT112" s="14"/>
      <c r="AJU112" s="14"/>
      <c r="AJV112" s="14"/>
      <c r="AJW112" s="14"/>
      <c r="AJX112" s="14"/>
      <c r="AJY112" s="14"/>
      <c r="AJZ112" s="14"/>
      <c r="AKA112" s="14"/>
      <c r="AKB112" s="14"/>
      <c r="AKC112" s="14"/>
      <c r="AKD112" s="14"/>
      <c r="AKE112" s="14"/>
      <c r="AKF112" s="14"/>
      <c r="AKG112" s="14"/>
      <c r="AKH112" s="14"/>
      <c r="AKI112" s="14"/>
      <c r="AKJ112" s="14"/>
      <c r="AKK112" s="14"/>
      <c r="AKL112" s="14"/>
      <c r="AKM112" s="14"/>
      <c r="AKN112" s="14"/>
      <c r="AKO112" s="14"/>
      <c r="AKP112" s="14"/>
      <c r="AKQ112" s="14"/>
      <c r="AKR112" s="14"/>
      <c r="AKS112" s="14"/>
      <c r="AKT112" s="14"/>
      <c r="AKU112" s="14"/>
      <c r="AKV112" s="14"/>
      <c r="AKW112" s="14"/>
      <c r="AKX112" s="14"/>
      <c r="AKY112" s="14"/>
      <c r="AKZ112" s="14"/>
      <c r="ALA112" s="14"/>
      <c r="ALB112" s="14"/>
      <c r="ALC112" s="14"/>
      <c r="ALD112" s="14"/>
      <c r="ALE112" s="14"/>
      <c r="ALF112" s="14"/>
      <c r="ALG112" s="14"/>
      <c r="ALH112" s="14"/>
      <c r="ALI112" s="14"/>
      <c r="ALJ112" s="14"/>
      <c r="ALK112" s="14"/>
      <c r="ALL112" s="14"/>
      <c r="ALM112" s="14"/>
      <c r="ALN112" s="14"/>
      <c r="ALO112" s="14"/>
      <c r="ALP112" s="14"/>
      <c r="ALQ112" s="14"/>
      <c r="ALR112" s="14"/>
      <c r="ALS112" s="14"/>
      <c r="ALT112" s="14"/>
      <c r="ALU112" s="14"/>
      <c r="ALV112" s="14"/>
      <c r="ALW112" s="14"/>
      <c r="ALX112" s="14"/>
      <c r="ALY112" s="14"/>
      <c r="ALZ112" s="14"/>
      <c r="AMA112" s="14"/>
      <c r="AMB112" s="14"/>
      <c r="AMC112" s="14"/>
      <c r="AMD112" s="14"/>
      <c r="AME112" s="14"/>
      <c r="AMF112" s="14"/>
      <c r="AMG112" s="14"/>
      <c r="AMH112" s="15"/>
    </row>
    <row r="113" spans="1:1022">
      <c r="A113" s="1" t="s">
        <v>323</v>
      </c>
      <c r="B113" s="14" t="s">
        <v>324</v>
      </c>
      <c r="C113" s="45" t="s">
        <v>325</v>
      </c>
      <c r="F113" s="1" t="s">
        <v>326</v>
      </c>
      <c r="H113" s="1">
        <v>0.02</v>
      </c>
      <c r="I113" s="14" t="s">
        <v>19</v>
      </c>
      <c r="J113" s="28"/>
      <c r="K113" s="28"/>
      <c r="M113" s="4"/>
      <c r="N113" s="1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  <c r="JU113" s="14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4"/>
      <c r="KY113" s="14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4"/>
      <c r="MD113" s="14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  <c r="MV113" s="14"/>
      <c r="MW113" s="14"/>
      <c r="MX113" s="14"/>
      <c r="MY113" s="14"/>
      <c r="MZ113" s="14"/>
      <c r="NA113" s="14"/>
      <c r="NB113" s="14"/>
      <c r="NC113" s="14"/>
      <c r="ND113" s="14"/>
      <c r="NE113" s="14"/>
      <c r="NF113" s="14"/>
      <c r="NG113" s="14"/>
      <c r="NH113" s="14"/>
      <c r="NI113" s="14"/>
      <c r="NJ113" s="14"/>
      <c r="NK113" s="14"/>
      <c r="NL113" s="14"/>
      <c r="NM113" s="14"/>
      <c r="NN113" s="14"/>
      <c r="NO113" s="14"/>
      <c r="NP113" s="14"/>
      <c r="NQ113" s="14"/>
      <c r="NR113" s="14"/>
      <c r="NS113" s="14"/>
      <c r="NT113" s="14"/>
      <c r="NU113" s="14"/>
      <c r="NV113" s="14"/>
      <c r="NW113" s="14"/>
      <c r="NX113" s="14"/>
      <c r="NY113" s="14"/>
      <c r="NZ113" s="14"/>
      <c r="OA113" s="14"/>
      <c r="OB113" s="14"/>
      <c r="OC113" s="14"/>
      <c r="OD113" s="14"/>
      <c r="OE113" s="14"/>
      <c r="OF113" s="14"/>
      <c r="OG113" s="14"/>
      <c r="OH113" s="14"/>
      <c r="OI113" s="14"/>
      <c r="OJ113" s="14"/>
      <c r="OK113" s="14"/>
      <c r="OL113" s="14"/>
      <c r="OM113" s="14"/>
      <c r="ON113" s="14"/>
      <c r="OO113" s="14"/>
      <c r="OP113" s="14"/>
      <c r="OQ113" s="14"/>
      <c r="OR113" s="14"/>
      <c r="OS113" s="14"/>
      <c r="OT113" s="14"/>
      <c r="OU113" s="14"/>
      <c r="OV113" s="14"/>
      <c r="OW113" s="14"/>
      <c r="OX113" s="14"/>
      <c r="OY113" s="14"/>
      <c r="OZ113" s="14"/>
      <c r="PA113" s="14"/>
      <c r="PB113" s="14"/>
      <c r="PC113" s="14"/>
      <c r="PD113" s="14"/>
      <c r="PE113" s="14"/>
      <c r="PF113" s="14"/>
      <c r="PG113" s="14"/>
      <c r="PH113" s="14"/>
      <c r="PI113" s="14"/>
      <c r="PJ113" s="14"/>
      <c r="PK113" s="14"/>
      <c r="PL113" s="14"/>
      <c r="PM113" s="14"/>
      <c r="PN113" s="14"/>
      <c r="PO113" s="14"/>
      <c r="PP113" s="14"/>
      <c r="PQ113" s="14"/>
      <c r="PR113" s="14"/>
      <c r="PS113" s="14"/>
      <c r="PT113" s="14"/>
      <c r="PU113" s="14"/>
      <c r="PV113" s="14"/>
      <c r="PW113" s="14"/>
      <c r="PX113" s="14"/>
      <c r="PY113" s="14"/>
      <c r="PZ113" s="14"/>
      <c r="QA113" s="14"/>
      <c r="QB113" s="14"/>
      <c r="QC113" s="14"/>
      <c r="QD113" s="14"/>
      <c r="QE113" s="14"/>
      <c r="QF113" s="14"/>
      <c r="QG113" s="14"/>
      <c r="QH113" s="14"/>
      <c r="QI113" s="14"/>
      <c r="QJ113" s="14"/>
      <c r="QK113" s="14"/>
      <c r="QL113" s="14"/>
      <c r="QM113" s="14"/>
      <c r="QN113" s="14"/>
      <c r="QO113" s="14"/>
      <c r="QP113" s="14"/>
      <c r="QQ113" s="14"/>
      <c r="QR113" s="14"/>
      <c r="QS113" s="14"/>
      <c r="QT113" s="14"/>
      <c r="QU113" s="14"/>
      <c r="QV113" s="14"/>
      <c r="QW113" s="14"/>
      <c r="QX113" s="14"/>
      <c r="QY113" s="14"/>
      <c r="QZ113" s="14"/>
      <c r="RA113" s="14"/>
      <c r="RB113" s="14"/>
      <c r="RC113" s="14"/>
      <c r="RD113" s="14"/>
      <c r="RE113" s="14"/>
      <c r="RF113" s="14"/>
      <c r="RG113" s="14"/>
      <c r="RH113" s="14"/>
      <c r="RI113" s="14"/>
      <c r="RJ113" s="14"/>
      <c r="RK113" s="14"/>
      <c r="RL113" s="14"/>
      <c r="RM113" s="14"/>
      <c r="RN113" s="14"/>
      <c r="RO113" s="14"/>
      <c r="RP113" s="14"/>
      <c r="RQ113" s="14"/>
      <c r="RR113" s="14"/>
      <c r="RS113" s="14"/>
      <c r="RT113" s="14"/>
      <c r="RU113" s="14"/>
      <c r="RV113" s="14"/>
      <c r="RW113" s="14"/>
      <c r="RX113" s="14"/>
      <c r="RY113" s="14"/>
      <c r="RZ113" s="14"/>
      <c r="SA113" s="14"/>
      <c r="SB113" s="14"/>
      <c r="SC113" s="14"/>
      <c r="SD113" s="14"/>
      <c r="SE113" s="14"/>
      <c r="SF113" s="14"/>
      <c r="SG113" s="14"/>
      <c r="SH113" s="14"/>
      <c r="SI113" s="14"/>
      <c r="SJ113" s="14"/>
      <c r="SK113" s="14"/>
      <c r="SL113" s="14"/>
      <c r="SM113" s="14"/>
      <c r="SN113" s="14"/>
      <c r="SO113" s="14"/>
      <c r="SP113" s="14"/>
      <c r="SQ113" s="14"/>
      <c r="SR113" s="14"/>
      <c r="SS113" s="14"/>
      <c r="ST113" s="14"/>
      <c r="SU113" s="14"/>
      <c r="SV113" s="14"/>
      <c r="SW113" s="14"/>
      <c r="SX113" s="14"/>
      <c r="SY113" s="14"/>
      <c r="SZ113" s="14"/>
      <c r="TA113" s="14"/>
      <c r="TB113" s="14"/>
      <c r="TC113" s="14"/>
      <c r="TD113" s="14"/>
      <c r="TE113" s="14"/>
      <c r="TF113" s="14"/>
      <c r="TG113" s="14"/>
      <c r="TH113" s="14"/>
      <c r="TI113" s="14"/>
      <c r="TJ113" s="14"/>
      <c r="TK113" s="14"/>
      <c r="TL113" s="14"/>
      <c r="TM113" s="14"/>
      <c r="TN113" s="14"/>
      <c r="TO113" s="14"/>
      <c r="TP113" s="14"/>
      <c r="TQ113" s="14"/>
      <c r="TR113" s="14"/>
      <c r="TS113" s="14"/>
      <c r="TT113" s="14"/>
      <c r="TU113" s="14"/>
      <c r="TV113" s="14"/>
      <c r="TW113" s="14"/>
      <c r="TX113" s="14"/>
      <c r="TY113" s="14"/>
      <c r="TZ113" s="14"/>
      <c r="UA113" s="14"/>
      <c r="UB113" s="14"/>
      <c r="UC113" s="14"/>
      <c r="UD113" s="14"/>
      <c r="UE113" s="14"/>
      <c r="UF113" s="14"/>
      <c r="UG113" s="14"/>
      <c r="UH113" s="14"/>
      <c r="UI113" s="14"/>
      <c r="UJ113" s="14"/>
      <c r="UK113" s="14"/>
      <c r="UL113" s="14"/>
      <c r="UM113" s="14"/>
      <c r="UN113" s="14"/>
      <c r="UO113" s="14"/>
      <c r="UP113" s="14"/>
      <c r="UQ113" s="14"/>
      <c r="UR113" s="14"/>
      <c r="US113" s="14"/>
      <c r="UT113" s="14"/>
      <c r="UU113" s="14"/>
      <c r="UV113" s="14"/>
      <c r="UW113" s="14"/>
      <c r="UX113" s="14"/>
      <c r="UY113" s="14"/>
      <c r="UZ113" s="14"/>
      <c r="VA113" s="14"/>
      <c r="VB113" s="14"/>
      <c r="VC113" s="14"/>
      <c r="VD113" s="14"/>
      <c r="VE113" s="14"/>
      <c r="VF113" s="14"/>
      <c r="VG113" s="14"/>
      <c r="VH113" s="14"/>
      <c r="VI113" s="14"/>
      <c r="VJ113" s="14"/>
      <c r="VK113" s="14"/>
      <c r="VL113" s="14"/>
      <c r="VM113" s="14"/>
      <c r="VN113" s="14"/>
      <c r="VO113" s="14"/>
      <c r="VP113" s="14"/>
      <c r="VQ113" s="14"/>
      <c r="VR113" s="14"/>
      <c r="VS113" s="14"/>
      <c r="VT113" s="14"/>
      <c r="VU113" s="14"/>
      <c r="VV113" s="14"/>
      <c r="VW113" s="14"/>
      <c r="VX113" s="14"/>
      <c r="VY113" s="14"/>
      <c r="VZ113" s="14"/>
      <c r="WA113" s="14"/>
      <c r="WB113" s="14"/>
      <c r="WC113" s="14"/>
      <c r="WD113" s="14"/>
      <c r="WE113" s="14"/>
      <c r="WF113" s="14"/>
      <c r="WG113" s="14"/>
      <c r="WH113" s="14"/>
      <c r="WI113" s="14"/>
      <c r="WJ113" s="14"/>
      <c r="WK113" s="14"/>
      <c r="WL113" s="14"/>
      <c r="WM113" s="14"/>
      <c r="WN113" s="14"/>
      <c r="WO113" s="14"/>
      <c r="WP113" s="14"/>
      <c r="WQ113" s="14"/>
      <c r="WR113" s="14"/>
      <c r="WS113" s="14"/>
      <c r="WT113" s="14"/>
      <c r="WU113" s="14"/>
      <c r="WV113" s="14"/>
      <c r="WW113" s="14"/>
      <c r="WX113" s="14"/>
      <c r="WY113" s="14"/>
      <c r="WZ113" s="14"/>
      <c r="XA113" s="14"/>
      <c r="XB113" s="14"/>
      <c r="XC113" s="14"/>
      <c r="XD113" s="14"/>
      <c r="XE113" s="14"/>
      <c r="XF113" s="14"/>
      <c r="XG113" s="14"/>
      <c r="XH113" s="14"/>
      <c r="XI113" s="14"/>
      <c r="XJ113" s="14"/>
      <c r="XK113" s="14"/>
      <c r="XL113" s="14"/>
      <c r="XM113" s="14"/>
      <c r="XN113" s="14"/>
      <c r="XO113" s="14"/>
      <c r="XP113" s="14"/>
      <c r="XQ113" s="14"/>
      <c r="XR113" s="14"/>
      <c r="XS113" s="14"/>
      <c r="XT113" s="14"/>
      <c r="XU113" s="14"/>
      <c r="XV113" s="14"/>
      <c r="XW113" s="14"/>
      <c r="XX113" s="14"/>
      <c r="XY113" s="14"/>
      <c r="XZ113" s="14"/>
      <c r="YA113" s="14"/>
      <c r="YB113" s="14"/>
      <c r="YC113" s="14"/>
      <c r="YD113" s="14"/>
      <c r="YE113" s="14"/>
      <c r="YF113" s="14"/>
      <c r="YG113" s="14"/>
      <c r="YH113" s="14"/>
      <c r="YI113" s="14"/>
      <c r="YJ113" s="14"/>
      <c r="YK113" s="14"/>
      <c r="YL113" s="14"/>
      <c r="YM113" s="14"/>
      <c r="YN113" s="14"/>
      <c r="YO113" s="14"/>
      <c r="YP113" s="14"/>
      <c r="YQ113" s="14"/>
      <c r="YR113" s="14"/>
      <c r="YS113" s="14"/>
      <c r="YT113" s="14"/>
      <c r="YU113" s="14"/>
      <c r="YV113" s="14"/>
      <c r="YW113" s="14"/>
      <c r="YX113" s="14"/>
      <c r="YY113" s="14"/>
      <c r="YZ113" s="14"/>
      <c r="ZA113" s="14"/>
      <c r="ZB113" s="14"/>
      <c r="ZC113" s="14"/>
      <c r="ZD113" s="14"/>
      <c r="ZE113" s="14"/>
      <c r="ZF113" s="14"/>
      <c r="ZG113" s="14"/>
      <c r="ZH113" s="14"/>
      <c r="ZI113" s="14"/>
      <c r="ZJ113" s="14"/>
      <c r="ZK113" s="14"/>
      <c r="ZL113" s="14"/>
      <c r="ZM113" s="14"/>
      <c r="ZN113" s="14"/>
      <c r="ZO113" s="14"/>
      <c r="ZP113" s="14"/>
      <c r="ZQ113" s="14"/>
      <c r="ZR113" s="14"/>
      <c r="ZS113" s="14"/>
      <c r="ZT113" s="14"/>
      <c r="ZU113" s="14"/>
      <c r="ZV113" s="14"/>
      <c r="ZW113" s="14"/>
      <c r="ZX113" s="14"/>
      <c r="ZY113" s="14"/>
      <c r="ZZ113" s="14"/>
      <c r="AAA113" s="14"/>
      <c r="AAB113" s="14"/>
      <c r="AAC113" s="14"/>
      <c r="AAD113" s="14"/>
      <c r="AAE113" s="14"/>
      <c r="AAF113" s="14"/>
      <c r="AAG113" s="14"/>
      <c r="AAH113" s="14"/>
      <c r="AAI113" s="14"/>
      <c r="AAJ113" s="14"/>
      <c r="AAK113" s="14"/>
      <c r="AAL113" s="14"/>
      <c r="AAM113" s="14"/>
      <c r="AAN113" s="14"/>
      <c r="AAO113" s="14"/>
      <c r="AAP113" s="14"/>
      <c r="AAQ113" s="14"/>
      <c r="AAR113" s="14"/>
      <c r="AAS113" s="14"/>
      <c r="AAT113" s="14"/>
      <c r="AAU113" s="14"/>
      <c r="AAV113" s="14"/>
      <c r="AAW113" s="14"/>
      <c r="AAX113" s="14"/>
      <c r="AAY113" s="14"/>
      <c r="AAZ113" s="14"/>
      <c r="ABA113" s="14"/>
      <c r="ABB113" s="14"/>
      <c r="ABC113" s="14"/>
      <c r="ABD113" s="14"/>
      <c r="ABE113" s="14"/>
      <c r="ABF113" s="14"/>
      <c r="ABG113" s="14"/>
      <c r="ABH113" s="14"/>
      <c r="ABI113" s="14"/>
      <c r="ABJ113" s="14"/>
      <c r="ABK113" s="14"/>
      <c r="ABL113" s="14"/>
      <c r="ABM113" s="14"/>
      <c r="ABN113" s="14"/>
      <c r="ABO113" s="14"/>
      <c r="ABP113" s="14"/>
      <c r="ABQ113" s="14"/>
      <c r="ABR113" s="14"/>
      <c r="ABS113" s="14"/>
      <c r="ABT113" s="14"/>
      <c r="ABU113" s="14"/>
      <c r="ABV113" s="14"/>
      <c r="ABW113" s="14"/>
      <c r="ABX113" s="14"/>
      <c r="ABY113" s="14"/>
      <c r="ABZ113" s="14"/>
      <c r="ACA113" s="14"/>
      <c r="ACB113" s="14"/>
      <c r="ACC113" s="14"/>
      <c r="ACD113" s="14"/>
      <c r="ACE113" s="14"/>
      <c r="ACF113" s="14"/>
      <c r="ACG113" s="14"/>
      <c r="ACH113" s="14"/>
      <c r="ACI113" s="14"/>
      <c r="ACJ113" s="14"/>
      <c r="ACK113" s="14"/>
      <c r="ACL113" s="14"/>
      <c r="ACM113" s="14"/>
      <c r="ACN113" s="14"/>
      <c r="ACO113" s="14"/>
      <c r="ACP113" s="14"/>
      <c r="ACQ113" s="14"/>
      <c r="ACR113" s="14"/>
      <c r="ACS113" s="14"/>
      <c r="ACT113" s="14"/>
      <c r="ACU113" s="14"/>
      <c r="ACV113" s="14"/>
      <c r="ACW113" s="14"/>
      <c r="ACX113" s="14"/>
      <c r="ACY113" s="14"/>
      <c r="ACZ113" s="14"/>
      <c r="ADA113" s="14"/>
      <c r="ADB113" s="14"/>
      <c r="ADC113" s="14"/>
      <c r="ADD113" s="14"/>
      <c r="ADE113" s="14"/>
      <c r="ADF113" s="14"/>
      <c r="ADG113" s="14"/>
      <c r="ADH113" s="14"/>
      <c r="ADI113" s="14"/>
      <c r="ADJ113" s="14"/>
      <c r="ADK113" s="14"/>
      <c r="ADL113" s="14"/>
      <c r="ADM113" s="14"/>
      <c r="ADN113" s="14"/>
      <c r="ADO113" s="14"/>
      <c r="ADP113" s="14"/>
      <c r="ADQ113" s="14"/>
      <c r="ADR113" s="14"/>
      <c r="ADS113" s="14"/>
      <c r="ADT113" s="14"/>
      <c r="ADU113" s="14"/>
      <c r="ADV113" s="14"/>
      <c r="ADW113" s="14"/>
      <c r="ADX113" s="14"/>
      <c r="ADY113" s="14"/>
      <c r="ADZ113" s="14"/>
      <c r="AEA113" s="14"/>
      <c r="AEB113" s="14"/>
      <c r="AEC113" s="14"/>
      <c r="AED113" s="14"/>
      <c r="AEE113" s="14"/>
      <c r="AEF113" s="14"/>
      <c r="AEG113" s="14"/>
      <c r="AEH113" s="14"/>
      <c r="AEI113" s="14"/>
      <c r="AEJ113" s="14"/>
      <c r="AEK113" s="14"/>
      <c r="AEL113" s="14"/>
      <c r="AEM113" s="14"/>
      <c r="AEN113" s="14"/>
      <c r="AEO113" s="14"/>
      <c r="AEP113" s="14"/>
      <c r="AEQ113" s="14"/>
      <c r="AER113" s="14"/>
      <c r="AES113" s="14"/>
      <c r="AET113" s="14"/>
      <c r="AEU113" s="14"/>
      <c r="AEV113" s="14"/>
      <c r="AEW113" s="14"/>
      <c r="AEX113" s="14"/>
      <c r="AEY113" s="14"/>
      <c r="AEZ113" s="14"/>
      <c r="AFA113" s="14"/>
      <c r="AFB113" s="14"/>
      <c r="AFC113" s="14"/>
      <c r="AFD113" s="14"/>
      <c r="AFE113" s="14"/>
      <c r="AFF113" s="14"/>
      <c r="AFG113" s="14"/>
      <c r="AFH113" s="14"/>
      <c r="AFI113" s="14"/>
      <c r="AFJ113" s="14"/>
      <c r="AFK113" s="14"/>
      <c r="AFL113" s="14"/>
      <c r="AFM113" s="14"/>
      <c r="AFN113" s="14"/>
      <c r="AFO113" s="14"/>
      <c r="AFP113" s="14"/>
      <c r="AFQ113" s="14"/>
      <c r="AFR113" s="14"/>
      <c r="AFS113" s="14"/>
      <c r="AFT113" s="14"/>
      <c r="AFU113" s="14"/>
      <c r="AFV113" s="14"/>
      <c r="AFW113" s="14"/>
      <c r="AFX113" s="14"/>
      <c r="AFY113" s="14"/>
      <c r="AFZ113" s="14"/>
      <c r="AGA113" s="14"/>
      <c r="AGB113" s="14"/>
      <c r="AGC113" s="14"/>
      <c r="AGD113" s="14"/>
      <c r="AGE113" s="14"/>
      <c r="AGF113" s="14"/>
      <c r="AGG113" s="14"/>
      <c r="AGH113" s="14"/>
      <c r="AGI113" s="14"/>
      <c r="AGJ113" s="14"/>
      <c r="AGK113" s="14"/>
      <c r="AGL113" s="14"/>
      <c r="AGM113" s="14"/>
      <c r="AGN113" s="14"/>
      <c r="AGO113" s="14"/>
      <c r="AGP113" s="14"/>
      <c r="AGQ113" s="14"/>
      <c r="AGR113" s="14"/>
      <c r="AGS113" s="14"/>
      <c r="AGT113" s="14"/>
      <c r="AGU113" s="14"/>
      <c r="AGV113" s="14"/>
      <c r="AGW113" s="14"/>
      <c r="AGX113" s="14"/>
      <c r="AGY113" s="14"/>
      <c r="AGZ113" s="14"/>
      <c r="AHA113" s="14"/>
      <c r="AHB113" s="14"/>
      <c r="AHC113" s="14"/>
      <c r="AHD113" s="14"/>
      <c r="AHE113" s="14"/>
      <c r="AHF113" s="14"/>
      <c r="AHG113" s="14"/>
      <c r="AHH113" s="14"/>
      <c r="AHI113" s="14"/>
      <c r="AHJ113" s="14"/>
      <c r="AHK113" s="14"/>
      <c r="AHL113" s="14"/>
      <c r="AHM113" s="14"/>
      <c r="AHN113" s="14"/>
      <c r="AHO113" s="14"/>
      <c r="AHP113" s="14"/>
      <c r="AHQ113" s="14"/>
      <c r="AHR113" s="14"/>
      <c r="AHS113" s="14"/>
      <c r="AHT113" s="14"/>
      <c r="AHU113" s="14"/>
      <c r="AHV113" s="14"/>
      <c r="AHW113" s="14"/>
      <c r="AHX113" s="14"/>
      <c r="AHY113" s="14"/>
      <c r="AHZ113" s="14"/>
      <c r="AIA113" s="14"/>
      <c r="AIB113" s="14"/>
      <c r="AIC113" s="14"/>
      <c r="AID113" s="14"/>
      <c r="AIE113" s="14"/>
      <c r="AIF113" s="14"/>
      <c r="AIG113" s="14"/>
      <c r="AIH113" s="14"/>
      <c r="AII113" s="14"/>
      <c r="AIJ113" s="14"/>
      <c r="AIK113" s="14"/>
      <c r="AIL113" s="14"/>
      <c r="AIM113" s="14"/>
      <c r="AIN113" s="14"/>
      <c r="AIO113" s="14"/>
      <c r="AIP113" s="14"/>
      <c r="AIQ113" s="14"/>
      <c r="AIR113" s="14"/>
      <c r="AIS113" s="14"/>
      <c r="AIT113" s="14"/>
      <c r="AIU113" s="14"/>
      <c r="AIV113" s="14"/>
      <c r="AIW113" s="14"/>
      <c r="AIX113" s="14"/>
      <c r="AIY113" s="14"/>
      <c r="AIZ113" s="14"/>
      <c r="AJA113" s="14"/>
      <c r="AJB113" s="14"/>
      <c r="AJC113" s="14"/>
      <c r="AJD113" s="14"/>
      <c r="AJE113" s="14"/>
      <c r="AJF113" s="14"/>
      <c r="AJG113" s="14"/>
      <c r="AJH113" s="14"/>
      <c r="AJI113" s="14"/>
      <c r="AJJ113" s="14"/>
      <c r="AJK113" s="14"/>
      <c r="AJL113" s="14"/>
      <c r="AJM113" s="14"/>
      <c r="AJN113" s="14"/>
      <c r="AJO113" s="14"/>
      <c r="AJP113" s="14"/>
      <c r="AJQ113" s="14"/>
      <c r="AJR113" s="14"/>
      <c r="AJS113" s="14"/>
      <c r="AJT113" s="14"/>
      <c r="AJU113" s="14"/>
      <c r="AJV113" s="14"/>
      <c r="AJW113" s="14"/>
      <c r="AJX113" s="14"/>
      <c r="AJY113" s="14"/>
      <c r="AJZ113" s="14"/>
      <c r="AKA113" s="14"/>
      <c r="AKB113" s="14"/>
      <c r="AKC113" s="14"/>
      <c r="AKD113" s="14"/>
      <c r="AKE113" s="14"/>
      <c r="AKF113" s="14"/>
      <c r="AKG113" s="14"/>
      <c r="AKH113" s="14"/>
      <c r="AKI113" s="14"/>
      <c r="AKJ113" s="14"/>
      <c r="AKK113" s="14"/>
      <c r="AKL113" s="14"/>
      <c r="AKM113" s="14"/>
      <c r="AKN113" s="14"/>
      <c r="AKO113" s="14"/>
      <c r="AKP113" s="14"/>
      <c r="AKQ113" s="14"/>
      <c r="AKR113" s="14"/>
      <c r="AKS113" s="14"/>
      <c r="AKT113" s="14"/>
      <c r="AKU113" s="14"/>
      <c r="AKV113" s="14"/>
      <c r="AKW113" s="14"/>
      <c r="AKX113" s="14"/>
      <c r="AKY113" s="14"/>
      <c r="AKZ113" s="14"/>
      <c r="ALA113" s="14"/>
      <c r="ALB113" s="14"/>
      <c r="ALC113" s="14"/>
      <c r="ALD113" s="14"/>
      <c r="ALE113" s="14"/>
      <c r="ALF113" s="14"/>
      <c r="ALG113" s="14"/>
      <c r="ALH113" s="14"/>
      <c r="ALI113" s="14"/>
      <c r="ALJ113" s="14"/>
      <c r="ALK113" s="14"/>
      <c r="ALL113" s="14"/>
      <c r="ALM113" s="14"/>
      <c r="ALN113" s="14"/>
      <c r="ALO113" s="14"/>
      <c r="ALP113" s="14"/>
      <c r="ALQ113" s="14"/>
      <c r="ALR113" s="14"/>
      <c r="ALS113" s="14"/>
      <c r="ALT113" s="14"/>
      <c r="ALU113" s="14"/>
      <c r="ALV113" s="14"/>
      <c r="ALW113" s="14"/>
      <c r="ALX113" s="14"/>
      <c r="ALY113" s="14"/>
      <c r="ALZ113" s="14"/>
      <c r="AMA113" s="14"/>
      <c r="AMB113" s="14"/>
      <c r="AMC113" s="14"/>
      <c r="AMD113" s="14"/>
      <c r="AME113" s="14"/>
      <c r="AMF113" s="14"/>
      <c r="AMG113" s="14"/>
      <c r="AMH113" s="15"/>
    </row>
    <row r="114" spans="1:1022">
      <c r="A114" s="1" t="s">
        <v>323</v>
      </c>
      <c r="B114" s="46" t="s">
        <v>327</v>
      </c>
      <c r="C114" s="47" t="s">
        <v>328</v>
      </c>
      <c r="F114" s="1" t="s">
        <v>329</v>
      </c>
      <c r="H114" s="1">
        <v>6.6E-3</v>
      </c>
      <c r="I114" s="2" t="s">
        <v>19</v>
      </c>
      <c r="J114" s="28"/>
      <c r="K114" s="28"/>
      <c r="M114" s="4"/>
      <c r="N114" s="4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  <c r="AGK114" s="2"/>
      <c r="AGL114" s="2"/>
      <c r="AGM114" s="2"/>
      <c r="AGN114" s="2"/>
      <c r="AGO114" s="2"/>
      <c r="AGP114" s="2"/>
      <c r="AGQ114" s="2"/>
      <c r="AGR114" s="2"/>
      <c r="AGS114" s="2"/>
      <c r="AGT114" s="2"/>
      <c r="AGU114" s="2"/>
      <c r="AGV114" s="2"/>
      <c r="AGW114" s="2"/>
      <c r="AGX114" s="2"/>
      <c r="AGY114" s="2"/>
      <c r="AGZ114" s="2"/>
      <c r="AHA114" s="2"/>
      <c r="AHB114" s="2"/>
      <c r="AHC114" s="2"/>
      <c r="AHD114" s="2"/>
      <c r="AHE114" s="2"/>
      <c r="AHF114" s="2"/>
      <c r="AHG114" s="2"/>
      <c r="AHH114" s="2"/>
      <c r="AHI114" s="2"/>
      <c r="AHJ114" s="2"/>
      <c r="AHK114" s="2"/>
      <c r="AHL114" s="2"/>
      <c r="AHM114" s="2"/>
      <c r="AHN114" s="2"/>
      <c r="AHO114" s="2"/>
      <c r="AHP114" s="2"/>
      <c r="AHQ114" s="2"/>
      <c r="AHR114" s="2"/>
      <c r="AHS114" s="2"/>
      <c r="AHT114" s="2"/>
      <c r="AHU114" s="2"/>
      <c r="AHV114" s="2"/>
      <c r="AHW114" s="2"/>
      <c r="AHX114" s="2"/>
      <c r="AHY114" s="2"/>
      <c r="AHZ114" s="2"/>
      <c r="AIA114" s="2"/>
      <c r="AIB114" s="2"/>
      <c r="AIC114" s="2"/>
      <c r="AID114" s="2"/>
      <c r="AIE114" s="2"/>
      <c r="AIF114" s="2"/>
      <c r="AIG114" s="2"/>
      <c r="AIH114" s="2"/>
      <c r="AII114" s="2"/>
      <c r="AIJ114" s="2"/>
      <c r="AIK114" s="2"/>
      <c r="AIL114" s="2"/>
      <c r="AIM114" s="2"/>
      <c r="AIN114" s="2"/>
      <c r="AIO114" s="2"/>
      <c r="AIP114" s="2"/>
      <c r="AIQ114" s="2"/>
      <c r="AIR114" s="2"/>
      <c r="AIS114" s="2"/>
      <c r="AIT114" s="2"/>
      <c r="AIU114" s="2"/>
      <c r="AIV114" s="2"/>
      <c r="AIW114" s="2"/>
      <c r="AIX114" s="2"/>
      <c r="AIY114" s="2"/>
      <c r="AIZ114" s="2"/>
      <c r="AJA114" s="2"/>
      <c r="AJB114" s="2"/>
      <c r="AJC114" s="2"/>
      <c r="AJD114" s="2"/>
      <c r="AJE114" s="2"/>
      <c r="AJF114" s="2"/>
      <c r="AJG114" s="2"/>
      <c r="AJH114" s="2"/>
      <c r="AJI114" s="2"/>
      <c r="AJJ114" s="2"/>
      <c r="AJK114" s="2"/>
      <c r="AJL114" s="2"/>
      <c r="AJM114" s="2"/>
      <c r="AJN114" s="2"/>
      <c r="AJO114" s="2"/>
      <c r="AJP114" s="2"/>
      <c r="AJQ114" s="2"/>
      <c r="AJR114" s="2"/>
      <c r="AJS114" s="2"/>
      <c r="AJT114" s="2"/>
      <c r="AJU114" s="2"/>
      <c r="AJV114" s="2"/>
      <c r="AJW114" s="2"/>
      <c r="AJX114" s="2"/>
      <c r="AJY114" s="2"/>
      <c r="AJZ114" s="2"/>
      <c r="AKA114" s="2"/>
      <c r="AKB114" s="2"/>
      <c r="AKC114" s="2"/>
      <c r="AKD114" s="2"/>
      <c r="AKE114" s="2"/>
      <c r="AKF114" s="2"/>
      <c r="AKG114" s="2"/>
      <c r="AKH114" s="2"/>
      <c r="AKI114" s="2"/>
      <c r="AKJ114" s="2"/>
      <c r="AKK114" s="2"/>
      <c r="AKL114" s="2"/>
      <c r="AKM114" s="2"/>
      <c r="AKN114" s="2"/>
      <c r="AKO114" s="2"/>
      <c r="AKP114" s="2"/>
      <c r="AKQ114" s="2"/>
      <c r="AKR114" s="2"/>
      <c r="AKS114" s="2"/>
      <c r="AKT114" s="2"/>
      <c r="AKU114" s="2"/>
      <c r="AKV114" s="2"/>
      <c r="AKW114" s="2"/>
      <c r="AKX114" s="2"/>
      <c r="AKY114" s="2"/>
      <c r="AKZ114" s="2"/>
      <c r="ALA114" s="2"/>
      <c r="ALB114" s="2"/>
      <c r="ALC114" s="2"/>
      <c r="ALD114" s="2"/>
      <c r="ALE114" s="2"/>
      <c r="ALF114" s="2"/>
      <c r="ALG114" s="2"/>
      <c r="ALH114" s="2"/>
      <c r="ALI114" s="2"/>
      <c r="ALJ114" s="2"/>
      <c r="ALK114" s="2"/>
      <c r="ALL114" s="2"/>
      <c r="ALM114" s="2"/>
      <c r="ALN114" s="2"/>
      <c r="ALO114" s="2"/>
      <c r="ALP114" s="2"/>
      <c r="ALQ114" s="2"/>
      <c r="ALR114" s="2"/>
      <c r="ALS114" s="2"/>
      <c r="ALT114" s="2"/>
      <c r="ALU114" s="2"/>
      <c r="ALV114" s="2"/>
      <c r="ALW114" s="2"/>
      <c r="ALX114" s="2"/>
      <c r="ALY114" s="2"/>
      <c r="ALZ114" s="2"/>
      <c r="AMA114" s="2"/>
      <c r="AMB114" s="2"/>
      <c r="AMC114" s="2"/>
      <c r="AMD114" s="2"/>
      <c r="AME114" s="2"/>
      <c r="AMF114" s="2"/>
      <c r="AMG114" s="2"/>
    </row>
    <row r="115" spans="1:1022">
      <c r="A115" s="39" t="s">
        <v>313</v>
      </c>
      <c r="B115" s="39" t="s">
        <v>330</v>
      </c>
      <c r="C115" s="24" t="s">
        <v>331</v>
      </c>
      <c r="D115" s="39"/>
      <c r="E115" s="39"/>
      <c r="F115" s="23"/>
      <c r="G115" s="39"/>
      <c r="H115" s="39">
        <v>1</v>
      </c>
      <c r="I115" s="39" t="s">
        <v>19</v>
      </c>
      <c r="J115" s="42"/>
      <c r="K115" s="39"/>
      <c r="L115" s="43"/>
      <c r="M115" s="48"/>
      <c r="N115" s="49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  <c r="JU115" s="14"/>
      <c r="JV115" s="14"/>
      <c r="JW115" s="14"/>
      <c r="JX115" s="14"/>
      <c r="JY115" s="14"/>
      <c r="JZ115" s="14"/>
      <c r="KA115" s="14"/>
      <c r="KB115" s="14"/>
      <c r="KC115" s="14"/>
      <c r="KD115" s="14"/>
      <c r="KE115" s="14"/>
      <c r="KF115" s="14"/>
      <c r="KG115" s="14"/>
      <c r="KH115" s="14"/>
      <c r="KI115" s="14"/>
      <c r="KJ115" s="14"/>
      <c r="KK115" s="14"/>
      <c r="KL115" s="14"/>
      <c r="KM115" s="14"/>
      <c r="KN115" s="14"/>
      <c r="KO115" s="14"/>
      <c r="KP115" s="14"/>
      <c r="KQ115" s="14"/>
      <c r="KR115" s="14"/>
      <c r="KS115" s="14"/>
      <c r="KT115" s="14"/>
      <c r="KU115" s="14"/>
      <c r="KV115" s="14"/>
      <c r="KW115" s="14"/>
      <c r="KX115" s="14"/>
      <c r="KY115" s="14"/>
      <c r="KZ115" s="14"/>
      <c r="LA115" s="14"/>
      <c r="LB115" s="14"/>
      <c r="LC115" s="14"/>
      <c r="LD115" s="14"/>
      <c r="LE115" s="14"/>
      <c r="LF115" s="14"/>
      <c r="LG115" s="14"/>
      <c r="LH115" s="14"/>
      <c r="LI115" s="14"/>
      <c r="LJ115" s="14"/>
      <c r="LK115" s="14"/>
      <c r="LL115" s="14"/>
      <c r="LM115" s="14"/>
      <c r="LN115" s="14"/>
      <c r="LO115" s="14"/>
      <c r="LP115" s="14"/>
      <c r="LQ115" s="14"/>
      <c r="LR115" s="14"/>
      <c r="LS115" s="14"/>
      <c r="LT115" s="14"/>
      <c r="LU115" s="14"/>
      <c r="LV115" s="14"/>
      <c r="LW115" s="14"/>
      <c r="LX115" s="14"/>
      <c r="LY115" s="14"/>
      <c r="LZ115" s="14"/>
      <c r="MA115" s="14"/>
      <c r="MB115" s="14"/>
      <c r="MC115" s="14"/>
      <c r="MD115" s="14"/>
      <c r="ME115" s="14"/>
      <c r="MF115" s="14"/>
      <c r="MG115" s="14"/>
      <c r="MH115" s="14"/>
      <c r="MI115" s="14"/>
      <c r="MJ115" s="14"/>
      <c r="MK115" s="14"/>
      <c r="ML115" s="14"/>
      <c r="MM115" s="14"/>
      <c r="MN115" s="14"/>
      <c r="MO115" s="14"/>
      <c r="MP115" s="14"/>
      <c r="MQ115" s="14"/>
      <c r="MR115" s="14"/>
      <c r="MS115" s="14"/>
      <c r="MT115" s="14"/>
      <c r="MU115" s="14"/>
      <c r="MV115" s="14"/>
      <c r="MW115" s="14"/>
      <c r="MX115" s="14"/>
      <c r="MY115" s="14"/>
      <c r="MZ115" s="14"/>
      <c r="NA115" s="14"/>
      <c r="NB115" s="14"/>
      <c r="NC115" s="14"/>
      <c r="ND115" s="14"/>
      <c r="NE115" s="14"/>
      <c r="NF115" s="14"/>
      <c r="NG115" s="14"/>
      <c r="NH115" s="14"/>
      <c r="NI115" s="14"/>
      <c r="NJ115" s="14"/>
      <c r="NK115" s="14"/>
      <c r="NL115" s="14"/>
      <c r="NM115" s="14"/>
      <c r="NN115" s="14"/>
      <c r="NO115" s="14"/>
      <c r="NP115" s="14"/>
      <c r="NQ115" s="14"/>
      <c r="NR115" s="14"/>
      <c r="NS115" s="14"/>
      <c r="NT115" s="14"/>
      <c r="NU115" s="14"/>
      <c r="NV115" s="14"/>
      <c r="NW115" s="14"/>
      <c r="NX115" s="14"/>
      <c r="NY115" s="14"/>
      <c r="NZ115" s="14"/>
      <c r="OA115" s="14"/>
      <c r="OB115" s="14"/>
      <c r="OC115" s="14"/>
      <c r="OD115" s="14"/>
      <c r="OE115" s="14"/>
      <c r="OF115" s="14"/>
      <c r="OG115" s="14"/>
      <c r="OH115" s="14"/>
      <c r="OI115" s="14"/>
      <c r="OJ115" s="14"/>
      <c r="OK115" s="14"/>
      <c r="OL115" s="14"/>
      <c r="OM115" s="14"/>
      <c r="ON115" s="14"/>
      <c r="OO115" s="14"/>
      <c r="OP115" s="14"/>
      <c r="OQ115" s="14"/>
      <c r="OR115" s="14"/>
      <c r="OS115" s="14"/>
      <c r="OT115" s="14"/>
      <c r="OU115" s="14"/>
      <c r="OV115" s="14"/>
      <c r="OW115" s="14"/>
      <c r="OX115" s="14"/>
      <c r="OY115" s="14"/>
      <c r="OZ115" s="14"/>
      <c r="PA115" s="14"/>
      <c r="PB115" s="14"/>
      <c r="PC115" s="14"/>
      <c r="PD115" s="14"/>
      <c r="PE115" s="14"/>
      <c r="PF115" s="14"/>
      <c r="PG115" s="14"/>
      <c r="PH115" s="14"/>
      <c r="PI115" s="14"/>
      <c r="PJ115" s="14"/>
      <c r="PK115" s="14"/>
      <c r="PL115" s="14"/>
      <c r="PM115" s="14"/>
      <c r="PN115" s="14"/>
      <c r="PO115" s="14"/>
      <c r="PP115" s="14"/>
      <c r="PQ115" s="14"/>
      <c r="PR115" s="14"/>
      <c r="PS115" s="14"/>
      <c r="PT115" s="14"/>
      <c r="PU115" s="14"/>
      <c r="PV115" s="14"/>
      <c r="PW115" s="14"/>
      <c r="PX115" s="14"/>
      <c r="PY115" s="14"/>
      <c r="PZ115" s="14"/>
      <c r="QA115" s="14"/>
      <c r="QB115" s="14"/>
      <c r="QC115" s="14"/>
      <c r="QD115" s="14"/>
      <c r="QE115" s="14"/>
      <c r="QF115" s="14"/>
      <c r="QG115" s="14"/>
      <c r="QH115" s="14"/>
      <c r="QI115" s="14"/>
      <c r="QJ115" s="14"/>
      <c r="QK115" s="14"/>
      <c r="QL115" s="14"/>
      <c r="QM115" s="14"/>
      <c r="QN115" s="14"/>
      <c r="QO115" s="14"/>
      <c r="QP115" s="14"/>
      <c r="QQ115" s="14"/>
      <c r="QR115" s="14"/>
      <c r="QS115" s="14"/>
      <c r="QT115" s="14"/>
      <c r="QU115" s="14"/>
      <c r="QV115" s="14"/>
      <c r="QW115" s="14"/>
      <c r="QX115" s="14"/>
      <c r="QY115" s="14"/>
      <c r="QZ115" s="14"/>
      <c r="RA115" s="14"/>
      <c r="RB115" s="14"/>
      <c r="RC115" s="14"/>
      <c r="RD115" s="14"/>
      <c r="RE115" s="14"/>
      <c r="RF115" s="14"/>
      <c r="RG115" s="14"/>
      <c r="RH115" s="14"/>
      <c r="RI115" s="14"/>
      <c r="RJ115" s="14"/>
      <c r="RK115" s="14"/>
      <c r="RL115" s="14"/>
      <c r="RM115" s="14"/>
      <c r="RN115" s="14"/>
      <c r="RO115" s="14"/>
      <c r="RP115" s="14"/>
      <c r="RQ115" s="14"/>
      <c r="RR115" s="14"/>
      <c r="RS115" s="14"/>
      <c r="RT115" s="14"/>
      <c r="RU115" s="14"/>
      <c r="RV115" s="14"/>
      <c r="RW115" s="14"/>
      <c r="RX115" s="14"/>
      <c r="RY115" s="14"/>
      <c r="RZ115" s="14"/>
      <c r="SA115" s="14"/>
      <c r="SB115" s="14"/>
      <c r="SC115" s="14"/>
      <c r="SD115" s="14"/>
      <c r="SE115" s="14"/>
      <c r="SF115" s="14"/>
      <c r="SG115" s="14"/>
      <c r="SH115" s="14"/>
      <c r="SI115" s="14"/>
      <c r="SJ115" s="14"/>
      <c r="SK115" s="14"/>
      <c r="SL115" s="14"/>
      <c r="SM115" s="14"/>
      <c r="SN115" s="14"/>
      <c r="SO115" s="14"/>
      <c r="SP115" s="14"/>
      <c r="SQ115" s="14"/>
      <c r="SR115" s="14"/>
      <c r="SS115" s="14"/>
      <c r="ST115" s="14"/>
      <c r="SU115" s="14"/>
      <c r="SV115" s="14"/>
      <c r="SW115" s="14"/>
      <c r="SX115" s="14"/>
      <c r="SY115" s="14"/>
      <c r="SZ115" s="14"/>
      <c r="TA115" s="14"/>
      <c r="TB115" s="14"/>
      <c r="TC115" s="14"/>
      <c r="TD115" s="14"/>
      <c r="TE115" s="14"/>
      <c r="TF115" s="14"/>
      <c r="TG115" s="14"/>
      <c r="TH115" s="14"/>
      <c r="TI115" s="14"/>
      <c r="TJ115" s="14"/>
      <c r="TK115" s="14"/>
      <c r="TL115" s="14"/>
      <c r="TM115" s="14"/>
      <c r="TN115" s="14"/>
      <c r="TO115" s="14"/>
      <c r="TP115" s="14"/>
      <c r="TQ115" s="14"/>
      <c r="TR115" s="14"/>
      <c r="TS115" s="14"/>
      <c r="TT115" s="14"/>
      <c r="TU115" s="14"/>
      <c r="TV115" s="14"/>
      <c r="TW115" s="14"/>
      <c r="TX115" s="14"/>
      <c r="TY115" s="14"/>
      <c r="TZ115" s="14"/>
      <c r="UA115" s="14"/>
      <c r="UB115" s="14"/>
      <c r="UC115" s="14"/>
      <c r="UD115" s="14"/>
      <c r="UE115" s="14"/>
      <c r="UF115" s="14"/>
      <c r="UG115" s="14"/>
      <c r="UH115" s="14"/>
      <c r="UI115" s="14"/>
      <c r="UJ115" s="14"/>
      <c r="UK115" s="14"/>
      <c r="UL115" s="14"/>
      <c r="UM115" s="14"/>
      <c r="UN115" s="14"/>
      <c r="UO115" s="14"/>
      <c r="UP115" s="14"/>
      <c r="UQ115" s="14"/>
      <c r="UR115" s="14"/>
      <c r="US115" s="14"/>
      <c r="UT115" s="14"/>
      <c r="UU115" s="14"/>
      <c r="UV115" s="14"/>
      <c r="UW115" s="14"/>
      <c r="UX115" s="14"/>
      <c r="UY115" s="14"/>
      <c r="UZ115" s="14"/>
      <c r="VA115" s="14"/>
      <c r="VB115" s="14"/>
      <c r="VC115" s="14"/>
      <c r="VD115" s="14"/>
      <c r="VE115" s="14"/>
      <c r="VF115" s="14"/>
      <c r="VG115" s="14"/>
      <c r="VH115" s="14"/>
      <c r="VI115" s="14"/>
      <c r="VJ115" s="14"/>
      <c r="VK115" s="14"/>
      <c r="VL115" s="14"/>
      <c r="VM115" s="14"/>
      <c r="VN115" s="14"/>
      <c r="VO115" s="14"/>
      <c r="VP115" s="14"/>
      <c r="VQ115" s="14"/>
      <c r="VR115" s="14"/>
      <c r="VS115" s="14"/>
      <c r="VT115" s="14"/>
      <c r="VU115" s="14"/>
      <c r="VV115" s="14"/>
      <c r="VW115" s="14"/>
      <c r="VX115" s="14"/>
      <c r="VY115" s="14"/>
      <c r="VZ115" s="14"/>
      <c r="WA115" s="14"/>
      <c r="WB115" s="14"/>
      <c r="WC115" s="14"/>
      <c r="WD115" s="14"/>
      <c r="WE115" s="14"/>
      <c r="WF115" s="14"/>
      <c r="WG115" s="14"/>
      <c r="WH115" s="14"/>
      <c r="WI115" s="14"/>
      <c r="WJ115" s="14"/>
      <c r="WK115" s="14"/>
      <c r="WL115" s="14"/>
      <c r="WM115" s="14"/>
      <c r="WN115" s="14"/>
      <c r="WO115" s="14"/>
      <c r="WP115" s="14"/>
      <c r="WQ115" s="14"/>
      <c r="WR115" s="14"/>
      <c r="WS115" s="14"/>
      <c r="WT115" s="14"/>
      <c r="WU115" s="14"/>
      <c r="WV115" s="14"/>
      <c r="WW115" s="14"/>
      <c r="WX115" s="14"/>
      <c r="WY115" s="14"/>
      <c r="WZ115" s="14"/>
      <c r="XA115" s="14"/>
      <c r="XB115" s="14"/>
      <c r="XC115" s="14"/>
      <c r="XD115" s="14"/>
      <c r="XE115" s="14"/>
      <c r="XF115" s="14"/>
      <c r="XG115" s="14"/>
      <c r="XH115" s="14"/>
      <c r="XI115" s="14"/>
      <c r="XJ115" s="14"/>
      <c r="XK115" s="14"/>
      <c r="XL115" s="14"/>
      <c r="XM115" s="14"/>
      <c r="XN115" s="14"/>
      <c r="XO115" s="14"/>
      <c r="XP115" s="14"/>
      <c r="XQ115" s="14"/>
      <c r="XR115" s="14"/>
      <c r="XS115" s="14"/>
      <c r="XT115" s="14"/>
      <c r="XU115" s="14"/>
      <c r="XV115" s="14"/>
      <c r="XW115" s="14"/>
      <c r="XX115" s="14"/>
      <c r="XY115" s="14"/>
      <c r="XZ115" s="14"/>
      <c r="YA115" s="14"/>
      <c r="YB115" s="14"/>
      <c r="YC115" s="14"/>
      <c r="YD115" s="14"/>
      <c r="YE115" s="14"/>
      <c r="YF115" s="14"/>
      <c r="YG115" s="14"/>
      <c r="YH115" s="14"/>
      <c r="YI115" s="14"/>
      <c r="YJ115" s="14"/>
      <c r="YK115" s="14"/>
      <c r="YL115" s="14"/>
      <c r="YM115" s="14"/>
      <c r="YN115" s="14"/>
      <c r="YO115" s="14"/>
      <c r="YP115" s="14"/>
      <c r="YQ115" s="14"/>
      <c r="YR115" s="14"/>
      <c r="YS115" s="14"/>
      <c r="YT115" s="14"/>
      <c r="YU115" s="14"/>
      <c r="YV115" s="14"/>
      <c r="YW115" s="14"/>
      <c r="YX115" s="14"/>
      <c r="YY115" s="14"/>
      <c r="YZ115" s="14"/>
      <c r="ZA115" s="14"/>
      <c r="ZB115" s="14"/>
      <c r="ZC115" s="14"/>
      <c r="ZD115" s="14"/>
      <c r="ZE115" s="14"/>
      <c r="ZF115" s="14"/>
      <c r="ZG115" s="14"/>
      <c r="ZH115" s="14"/>
      <c r="ZI115" s="14"/>
      <c r="ZJ115" s="14"/>
      <c r="ZK115" s="14"/>
      <c r="ZL115" s="14"/>
      <c r="ZM115" s="14"/>
      <c r="ZN115" s="14"/>
      <c r="ZO115" s="14"/>
      <c r="ZP115" s="14"/>
      <c r="ZQ115" s="14"/>
      <c r="ZR115" s="14"/>
      <c r="ZS115" s="14"/>
      <c r="ZT115" s="14"/>
      <c r="ZU115" s="14"/>
      <c r="ZV115" s="14"/>
      <c r="ZW115" s="14"/>
      <c r="ZX115" s="14"/>
      <c r="ZY115" s="14"/>
      <c r="ZZ115" s="14"/>
      <c r="AAA115" s="14"/>
      <c r="AAB115" s="14"/>
      <c r="AAC115" s="14"/>
      <c r="AAD115" s="14"/>
      <c r="AAE115" s="14"/>
      <c r="AAF115" s="14"/>
      <c r="AAG115" s="14"/>
      <c r="AAH115" s="14"/>
      <c r="AAI115" s="14"/>
      <c r="AAJ115" s="14"/>
      <c r="AAK115" s="14"/>
      <c r="AAL115" s="14"/>
      <c r="AAM115" s="14"/>
      <c r="AAN115" s="14"/>
      <c r="AAO115" s="14"/>
      <c r="AAP115" s="14"/>
      <c r="AAQ115" s="14"/>
      <c r="AAR115" s="14"/>
      <c r="AAS115" s="14"/>
      <c r="AAT115" s="14"/>
      <c r="AAU115" s="14"/>
      <c r="AAV115" s="14"/>
      <c r="AAW115" s="14"/>
      <c r="AAX115" s="14"/>
      <c r="AAY115" s="14"/>
      <c r="AAZ115" s="14"/>
      <c r="ABA115" s="14"/>
      <c r="ABB115" s="14"/>
      <c r="ABC115" s="14"/>
      <c r="ABD115" s="14"/>
      <c r="ABE115" s="14"/>
      <c r="ABF115" s="14"/>
      <c r="ABG115" s="14"/>
      <c r="ABH115" s="14"/>
      <c r="ABI115" s="14"/>
      <c r="ABJ115" s="14"/>
      <c r="ABK115" s="14"/>
      <c r="ABL115" s="14"/>
      <c r="ABM115" s="14"/>
      <c r="ABN115" s="14"/>
      <c r="ABO115" s="14"/>
      <c r="ABP115" s="14"/>
      <c r="ABQ115" s="14"/>
      <c r="ABR115" s="14"/>
      <c r="ABS115" s="14"/>
      <c r="ABT115" s="14"/>
      <c r="ABU115" s="14"/>
      <c r="ABV115" s="14"/>
      <c r="ABW115" s="14"/>
      <c r="ABX115" s="14"/>
      <c r="ABY115" s="14"/>
      <c r="ABZ115" s="14"/>
      <c r="ACA115" s="14"/>
      <c r="ACB115" s="14"/>
      <c r="ACC115" s="14"/>
      <c r="ACD115" s="14"/>
      <c r="ACE115" s="14"/>
      <c r="ACF115" s="14"/>
      <c r="ACG115" s="14"/>
      <c r="ACH115" s="14"/>
      <c r="ACI115" s="14"/>
      <c r="ACJ115" s="14"/>
      <c r="ACK115" s="14"/>
      <c r="ACL115" s="14"/>
      <c r="ACM115" s="14"/>
      <c r="ACN115" s="14"/>
      <c r="ACO115" s="14"/>
      <c r="ACP115" s="14"/>
      <c r="ACQ115" s="14"/>
      <c r="ACR115" s="14"/>
      <c r="ACS115" s="14"/>
      <c r="ACT115" s="14"/>
      <c r="ACU115" s="14"/>
      <c r="ACV115" s="14"/>
      <c r="ACW115" s="14"/>
      <c r="ACX115" s="14"/>
      <c r="ACY115" s="14"/>
      <c r="ACZ115" s="14"/>
      <c r="ADA115" s="14"/>
      <c r="ADB115" s="14"/>
      <c r="ADC115" s="14"/>
      <c r="ADD115" s="14"/>
      <c r="ADE115" s="14"/>
      <c r="ADF115" s="14"/>
      <c r="ADG115" s="14"/>
      <c r="ADH115" s="14"/>
      <c r="ADI115" s="14"/>
      <c r="ADJ115" s="14"/>
      <c r="ADK115" s="14"/>
      <c r="ADL115" s="14"/>
      <c r="ADM115" s="14"/>
      <c r="ADN115" s="14"/>
      <c r="ADO115" s="14"/>
      <c r="ADP115" s="14"/>
      <c r="ADQ115" s="14"/>
      <c r="ADR115" s="14"/>
      <c r="ADS115" s="14"/>
      <c r="ADT115" s="14"/>
      <c r="ADU115" s="14"/>
      <c r="ADV115" s="14"/>
      <c r="ADW115" s="14"/>
      <c r="ADX115" s="14"/>
      <c r="ADY115" s="14"/>
      <c r="ADZ115" s="14"/>
      <c r="AEA115" s="14"/>
      <c r="AEB115" s="14"/>
      <c r="AEC115" s="14"/>
      <c r="AED115" s="14"/>
      <c r="AEE115" s="14"/>
      <c r="AEF115" s="14"/>
      <c r="AEG115" s="14"/>
      <c r="AEH115" s="14"/>
      <c r="AEI115" s="14"/>
      <c r="AEJ115" s="14"/>
      <c r="AEK115" s="14"/>
      <c r="AEL115" s="14"/>
      <c r="AEM115" s="14"/>
      <c r="AEN115" s="14"/>
      <c r="AEO115" s="14"/>
      <c r="AEP115" s="14"/>
      <c r="AEQ115" s="14"/>
      <c r="AER115" s="14"/>
      <c r="AES115" s="14"/>
      <c r="AET115" s="14"/>
      <c r="AEU115" s="14"/>
      <c r="AEV115" s="14"/>
      <c r="AEW115" s="14"/>
      <c r="AEX115" s="14"/>
      <c r="AEY115" s="14"/>
      <c r="AEZ115" s="14"/>
      <c r="AFA115" s="14"/>
      <c r="AFB115" s="14"/>
      <c r="AFC115" s="14"/>
      <c r="AFD115" s="14"/>
      <c r="AFE115" s="14"/>
      <c r="AFF115" s="14"/>
      <c r="AFG115" s="14"/>
      <c r="AFH115" s="14"/>
      <c r="AFI115" s="14"/>
      <c r="AFJ115" s="14"/>
      <c r="AFK115" s="14"/>
      <c r="AFL115" s="14"/>
      <c r="AFM115" s="14"/>
      <c r="AFN115" s="14"/>
      <c r="AFO115" s="14"/>
      <c r="AFP115" s="14"/>
      <c r="AFQ115" s="14"/>
      <c r="AFR115" s="14"/>
      <c r="AFS115" s="14"/>
      <c r="AFT115" s="14"/>
      <c r="AFU115" s="14"/>
      <c r="AFV115" s="14"/>
      <c r="AFW115" s="14"/>
      <c r="AFX115" s="14"/>
      <c r="AFY115" s="14"/>
      <c r="AFZ115" s="14"/>
      <c r="AGA115" s="14"/>
      <c r="AGB115" s="14"/>
      <c r="AGC115" s="14"/>
      <c r="AGD115" s="14"/>
      <c r="AGE115" s="14"/>
      <c r="AGF115" s="14"/>
      <c r="AGG115" s="14"/>
      <c r="AGH115" s="14"/>
      <c r="AGI115" s="14"/>
      <c r="AGJ115" s="14"/>
      <c r="AGK115" s="14"/>
      <c r="AGL115" s="14"/>
      <c r="AGM115" s="14"/>
      <c r="AGN115" s="14"/>
      <c r="AGO115" s="14"/>
      <c r="AGP115" s="14"/>
      <c r="AGQ115" s="14"/>
      <c r="AGR115" s="14"/>
      <c r="AGS115" s="14"/>
      <c r="AGT115" s="14"/>
      <c r="AGU115" s="14"/>
      <c r="AGV115" s="14"/>
      <c r="AGW115" s="14"/>
      <c r="AGX115" s="14"/>
      <c r="AGY115" s="14"/>
      <c r="AGZ115" s="14"/>
      <c r="AHA115" s="14"/>
      <c r="AHB115" s="14"/>
      <c r="AHC115" s="14"/>
      <c r="AHD115" s="14"/>
      <c r="AHE115" s="14"/>
      <c r="AHF115" s="14"/>
      <c r="AHG115" s="14"/>
      <c r="AHH115" s="14"/>
      <c r="AHI115" s="14"/>
      <c r="AHJ115" s="14"/>
      <c r="AHK115" s="14"/>
      <c r="AHL115" s="14"/>
      <c r="AHM115" s="14"/>
      <c r="AHN115" s="14"/>
      <c r="AHO115" s="14"/>
      <c r="AHP115" s="14"/>
      <c r="AHQ115" s="14"/>
      <c r="AHR115" s="14"/>
      <c r="AHS115" s="14"/>
      <c r="AHT115" s="14"/>
      <c r="AHU115" s="14"/>
      <c r="AHV115" s="14"/>
      <c r="AHW115" s="14"/>
      <c r="AHX115" s="14"/>
      <c r="AHY115" s="14"/>
      <c r="AHZ115" s="14"/>
      <c r="AIA115" s="14"/>
      <c r="AIB115" s="14"/>
      <c r="AIC115" s="14"/>
      <c r="AID115" s="14"/>
      <c r="AIE115" s="14"/>
      <c r="AIF115" s="14"/>
      <c r="AIG115" s="14"/>
      <c r="AIH115" s="14"/>
      <c r="AII115" s="14"/>
      <c r="AIJ115" s="14"/>
      <c r="AIK115" s="14"/>
      <c r="AIL115" s="14"/>
      <c r="AIM115" s="14"/>
      <c r="AIN115" s="14"/>
      <c r="AIO115" s="14"/>
      <c r="AIP115" s="14"/>
      <c r="AIQ115" s="14"/>
      <c r="AIR115" s="14"/>
      <c r="AIS115" s="14"/>
      <c r="AIT115" s="14"/>
      <c r="AIU115" s="14"/>
      <c r="AIV115" s="14"/>
      <c r="AIW115" s="14"/>
      <c r="AIX115" s="14"/>
      <c r="AIY115" s="14"/>
      <c r="AIZ115" s="14"/>
      <c r="AJA115" s="14"/>
      <c r="AJB115" s="14"/>
      <c r="AJC115" s="14"/>
      <c r="AJD115" s="14"/>
      <c r="AJE115" s="14"/>
      <c r="AJF115" s="14"/>
      <c r="AJG115" s="14"/>
      <c r="AJH115" s="14"/>
      <c r="AJI115" s="14"/>
      <c r="AJJ115" s="14"/>
      <c r="AJK115" s="14"/>
      <c r="AJL115" s="14"/>
      <c r="AJM115" s="14"/>
      <c r="AJN115" s="14"/>
      <c r="AJO115" s="14"/>
      <c r="AJP115" s="14"/>
      <c r="AJQ115" s="14"/>
      <c r="AJR115" s="14"/>
      <c r="AJS115" s="14"/>
      <c r="AJT115" s="14"/>
      <c r="AJU115" s="14"/>
      <c r="AJV115" s="14"/>
      <c r="AJW115" s="14"/>
      <c r="AJX115" s="14"/>
      <c r="AJY115" s="14"/>
      <c r="AJZ115" s="14"/>
      <c r="AKA115" s="14"/>
      <c r="AKB115" s="14"/>
      <c r="AKC115" s="14"/>
      <c r="AKD115" s="14"/>
      <c r="AKE115" s="14"/>
      <c r="AKF115" s="14"/>
      <c r="AKG115" s="14"/>
      <c r="AKH115" s="14"/>
      <c r="AKI115" s="14"/>
      <c r="AKJ115" s="14"/>
      <c r="AKK115" s="14"/>
      <c r="AKL115" s="14"/>
      <c r="AKM115" s="14"/>
      <c r="AKN115" s="14"/>
      <c r="AKO115" s="14"/>
      <c r="AKP115" s="14"/>
      <c r="AKQ115" s="14"/>
      <c r="AKR115" s="14"/>
      <c r="AKS115" s="14"/>
      <c r="AKT115" s="14"/>
      <c r="AKU115" s="14"/>
      <c r="AKV115" s="14"/>
      <c r="AKW115" s="14"/>
      <c r="AKX115" s="14"/>
      <c r="AKY115" s="14"/>
      <c r="AKZ115" s="14"/>
      <c r="ALA115" s="14"/>
      <c r="ALB115" s="14"/>
      <c r="ALC115" s="14"/>
      <c r="ALD115" s="14"/>
      <c r="ALE115" s="14"/>
      <c r="ALF115" s="14"/>
      <c r="ALG115" s="14"/>
      <c r="ALH115" s="14"/>
      <c r="ALI115" s="14"/>
      <c r="ALJ115" s="14"/>
      <c r="ALK115" s="14"/>
      <c r="ALL115" s="14"/>
      <c r="ALM115" s="14"/>
      <c r="ALN115" s="14"/>
      <c r="ALO115" s="14"/>
      <c r="ALP115" s="14"/>
      <c r="ALQ115" s="14"/>
      <c r="ALR115" s="14"/>
      <c r="ALS115" s="14"/>
      <c r="ALT115" s="14"/>
      <c r="ALU115" s="14"/>
      <c r="ALV115" s="14"/>
      <c r="ALW115" s="14"/>
      <c r="ALX115" s="14"/>
      <c r="ALY115" s="14"/>
      <c r="ALZ115" s="14"/>
      <c r="AMA115" s="14"/>
      <c r="AMB115" s="14"/>
      <c r="AMC115" s="14"/>
      <c r="AMD115" s="14"/>
      <c r="AME115" s="14"/>
      <c r="AMF115" s="14"/>
      <c r="AMG115" s="14"/>
    </row>
    <row r="116" spans="1:1022">
      <c r="A116" s="39" t="s">
        <v>319</v>
      </c>
      <c r="B116" s="12" t="s">
        <v>332</v>
      </c>
      <c r="C116" s="24" t="s">
        <v>333</v>
      </c>
      <c r="D116" s="39"/>
      <c r="E116" s="39"/>
      <c r="F116" s="23"/>
      <c r="G116" s="39"/>
      <c r="H116" s="39">
        <v>1</v>
      </c>
      <c r="I116" s="39" t="s">
        <v>19</v>
      </c>
      <c r="J116" s="42">
        <v>500</v>
      </c>
      <c r="K116" s="39"/>
      <c r="L116" s="43"/>
      <c r="M116" s="44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  <c r="ALN116" s="2"/>
      <c r="ALO116" s="2"/>
      <c r="ALP116" s="2"/>
      <c r="ALQ116" s="2"/>
      <c r="ALR116" s="2"/>
      <c r="ALS116" s="2"/>
      <c r="ALT116" s="2"/>
      <c r="ALU116" s="2"/>
      <c r="ALV116" s="2"/>
      <c r="ALW116" s="2"/>
      <c r="ALX116" s="2"/>
      <c r="ALY116" s="2"/>
      <c r="ALZ116" s="2"/>
      <c r="AMA116" s="2"/>
      <c r="AMB116" s="2"/>
      <c r="AMC116" s="2"/>
      <c r="AMD116" s="2"/>
      <c r="AME116" s="2"/>
      <c r="AMF116" s="2"/>
      <c r="AMG116" s="2"/>
    </row>
    <row r="117" spans="1:1022">
      <c r="A117" s="46" t="s">
        <v>313</v>
      </c>
      <c r="B117" s="46" t="s">
        <v>334</v>
      </c>
      <c r="C117" s="50" t="s">
        <v>335</v>
      </c>
      <c r="D117" s="46"/>
      <c r="E117" s="51"/>
      <c r="F117" s="46" t="s">
        <v>316</v>
      </c>
      <c r="G117" s="46"/>
      <c r="H117" s="46">
        <v>2</v>
      </c>
      <c r="I117" s="52" t="s">
        <v>19</v>
      </c>
      <c r="J117" s="42">
        <v>1000</v>
      </c>
      <c r="K117" s="39"/>
      <c r="L117" s="43"/>
      <c r="M117" s="44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</row>
    <row r="118" spans="1:1022" customFormat="1"/>
    <row r="126" spans="1:1022">
      <c r="A126" s="2"/>
      <c r="B126" s="2"/>
      <c r="C126" s="31"/>
      <c r="I126" s="2"/>
      <c r="J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</row>
  </sheetData>
  <mergeCells count="2">
    <mergeCell ref="A1:D1"/>
    <mergeCell ref="E1:F1"/>
  </mergeCells>
  <pageMargins left="0.2" right="0.2" top="0.49530000000000007" bottom="0.49530000000000007" header="0.2" footer="0.2"/>
  <pageSetup paperSize="0" fitToWidth="0" fitToHeight="0" orientation="portrait" cellComments="asDisplayed" useFirstPageNumber="1" horizontalDpi="0" verticalDpi="0" copies="0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workbookViewId="0"/>
  </sheetViews>
  <sheetFormatPr defaultRowHeight="12.75"/>
  <cols>
    <col min="1" max="1" width="10.625" style="56" customWidth="1"/>
    <col min="2" max="2" width="1.25" style="56" customWidth="1"/>
    <col min="3" max="3" width="10.625" style="56" customWidth="1"/>
    <col min="4" max="4" width="54.25" style="56" customWidth="1"/>
    <col min="5" max="5" width="12.875" style="56" customWidth="1"/>
    <col min="6" max="6" width="13.125" style="56" customWidth="1"/>
    <col min="7" max="7" width="14.625" style="56" customWidth="1"/>
    <col min="8" max="8" width="7.125" style="56" customWidth="1"/>
    <col min="9" max="12" width="10.625" style="59" customWidth="1"/>
    <col min="13" max="15" width="10.625" style="56" customWidth="1"/>
    <col min="16" max="18" width="10.625" style="61" customWidth="1"/>
    <col min="19" max="19" width="30.5" style="61" customWidth="1"/>
    <col min="20" max="1024" width="10.625" style="56" customWidth="1"/>
  </cols>
  <sheetData>
    <row r="1" spans="1:21" ht="18">
      <c r="A1" s="111" t="s">
        <v>337</v>
      </c>
      <c r="B1" s="111"/>
      <c r="C1" s="111"/>
      <c r="D1" s="111"/>
      <c r="E1" s="111"/>
      <c r="G1" s="57" t="s">
        <v>338</v>
      </c>
      <c r="H1" s="58">
        <v>150</v>
      </c>
      <c r="K1" s="60" t="s">
        <v>339</v>
      </c>
      <c r="P1" s="61" t="s">
        <v>11</v>
      </c>
      <c r="Q1" s="61" t="s">
        <v>12</v>
      </c>
      <c r="R1" s="61" t="s">
        <v>13</v>
      </c>
      <c r="S1" s="61" t="s">
        <v>14</v>
      </c>
    </row>
    <row r="2" spans="1:21" ht="14.25"/>
    <row r="3" spans="1:21" s="67" customFormat="1">
      <c r="A3" s="62" t="s">
        <v>15</v>
      </c>
      <c r="B3" s="62"/>
      <c r="C3" s="62"/>
      <c r="D3" s="62" t="s">
        <v>340</v>
      </c>
      <c r="E3" s="62"/>
      <c r="F3" s="62"/>
      <c r="G3" s="62" t="s">
        <v>18</v>
      </c>
      <c r="H3" s="62"/>
      <c r="I3" s="62">
        <v>1</v>
      </c>
      <c r="J3" s="62" t="s">
        <v>19</v>
      </c>
      <c r="K3" s="63">
        <f t="shared" ref="K3:K12" si="0">I3*$H$1</f>
        <v>150</v>
      </c>
      <c r="L3" s="64">
        <v>1</v>
      </c>
      <c r="M3" s="65">
        <f t="shared" ref="M3:M12" si="1">SUM(L3*I3)</f>
        <v>1</v>
      </c>
      <c r="N3" s="62"/>
      <c r="O3" s="62"/>
      <c r="P3" s="62"/>
      <c r="Q3" s="62"/>
      <c r="R3" s="62"/>
      <c r="S3" s="66"/>
      <c r="T3" s="62"/>
      <c r="U3" s="62"/>
    </row>
    <row r="4" spans="1:21" s="67" customFormat="1">
      <c r="A4" s="62" t="s">
        <v>15</v>
      </c>
      <c r="B4" s="62"/>
      <c r="C4" s="62"/>
      <c r="D4" s="62" t="s">
        <v>341</v>
      </c>
      <c r="E4" s="62"/>
      <c r="F4" s="62"/>
      <c r="G4" s="62" t="s">
        <v>18</v>
      </c>
      <c r="H4" s="62"/>
      <c r="I4" s="62">
        <v>1</v>
      </c>
      <c r="J4" s="62" t="s">
        <v>19</v>
      </c>
      <c r="K4" s="63">
        <f t="shared" si="0"/>
        <v>150</v>
      </c>
      <c r="L4" s="64">
        <v>1</v>
      </c>
      <c r="M4" s="65">
        <f t="shared" si="1"/>
        <v>1</v>
      </c>
      <c r="N4" s="62"/>
      <c r="O4" s="62"/>
      <c r="P4" s="62"/>
      <c r="Q4" s="62"/>
      <c r="R4" s="62"/>
      <c r="S4" s="66"/>
      <c r="T4" s="62"/>
      <c r="U4" s="62"/>
    </row>
    <row r="5" spans="1:21" s="67" customFormat="1">
      <c r="A5" s="62" t="s">
        <v>15</v>
      </c>
      <c r="B5" s="66"/>
      <c r="C5" s="68" t="s">
        <v>24</v>
      </c>
      <c r="D5" s="68" t="s">
        <v>25</v>
      </c>
      <c r="E5" s="62"/>
      <c r="F5" s="62"/>
      <c r="G5" s="62" t="s">
        <v>18</v>
      </c>
      <c r="H5" s="62"/>
      <c r="I5" s="62">
        <v>2</v>
      </c>
      <c r="J5" s="62" t="s">
        <v>19</v>
      </c>
      <c r="K5" s="63">
        <f t="shared" si="0"/>
        <v>300</v>
      </c>
      <c r="L5" s="65">
        <f>38.648*(51/2268)</f>
        <v>0.8690687830687831</v>
      </c>
      <c r="M5" s="65">
        <f t="shared" si="1"/>
        <v>1.7381375661375662</v>
      </c>
      <c r="N5" s="62" t="s">
        <v>342</v>
      </c>
      <c r="O5" s="62"/>
      <c r="P5" s="62"/>
      <c r="Q5" s="62"/>
      <c r="R5" s="62"/>
      <c r="S5" s="66"/>
      <c r="T5" s="62"/>
      <c r="U5" s="62"/>
    </row>
    <row r="6" spans="1:21" s="67" customFormat="1">
      <c r="A6" s="69" t="s">
        <v>15</v>
      </c>
      <c r="B6" s="69" t="s">
        <v>343</v>
      </c>
      <c r="C6" s="70" t="s">
        <v>343</v>
      </c>
      <c r="D6" s="70" t="s">
        <v>29</v>
      </c>
      <c r="E6" s="62"/>
      <c r="F6" s="62"/>
      <c r="G6" s="62" t="s">
        <v>18</v>
      </c>
      <c r="H6" s="62"/>
      <c r="I6" s="62">
        <v>2</v>
      </c>
      <c r="J6" s="62" t="s">
        <v>19</v>
      </c>
      <c r="K6" s="63">
        <f t="shared" si="0"/>
        <v>300</v>
      </c>
      <c r="L6" s="65">
        <f>7.35*(51/2268)</f>
        <v>0.16527777777777777</v>
      </c>
      <c r="M6" s="65">
        <f t="shared" si="1"/>
        <v>0.33055555555555555</v>
      </c>
      <c r="N6" s="62" t="s">
        <v>342</v>
      </c>
      <c r="O6" s="62"/>
      <c r="P6" s="62"/>
      <c r="Q6" s="62"/>
      <c r="R6" s="62"/>
      <c r="S6" s="66"/>
      <c r="T6" s="62"/>
      <c r="U6" s="62"/>
    </row>
    <row r="7" spans="1:21" ht="14.25">
      <c r="A7" s="71" t="s">
        <v>15</v>
      </c>
      <c r="B7" s="71"/>
      <c r="C7" s="71" t="s">
        <v>32</v>
      </c>
      <c r="D7" s="71" t="s">
        <v>344</v>
      </c>
      <c r="E7" s="71"/>
      <c r="F7" s="71"/>
      <c r="G7" s="71" t="s">
        <v>18</v>
      </c>
      <c r="H7" s="71"/>
      <c r="I7" s="71">
        <v>2</v>
      </c>
      <c r="J7" s="71" t="s">
        <v>19</v>
      </c>
      <c r="K7" s="72">
        <f t="shared" si="0"/>
        <v>300</v>
      </c>
      <c r="L7" s="73">
        <f>24.85*(51/2268)</f>
        <v>0.55879629629629635</v>
      </c>
      <c r="M7" s="73">
        <f t="shared" si="1"/>
        <v>1.1175925925925927</v>
      </c>
      <c r="N7" s="71" t="s">
        <v>342</v>
      </c>
      <c r="O7" s="71"/>
      <c r="P7" s="71"/>
      <c r="Q7" s="71"/>
      <c r="R7" s="71"/>
      <c r="S7" s="74"/>
      <c r="T7" s="71"/>
      <c r="U7" s="71"/>
    </row>
    <row r="8" spans="1:21" ht="14.25">
      <c r="A8" s="71" t="s">
        <v>15</v>
      </c>
      <c r="B8" s="71"/>
      <c r="C8" s="71" t="s">
        <v>34</v>
      </c>
      <c r="D8" s="71" t="s">
        <v>345</v>
      </c>
      <c r="E8" s="71"/>
      <c r="F8" s="71"/>
      <c r="G8" s="71" t="s">
        <v>18</v>
      </c>
      <c r="H8" s="71"/>
      <c r="I8" s="71">
        <v>2</v>
      </c>
      <c r="J8" s="71" t="s">
        <v>19</v>
      </c>
      <c r="K8" s="72">
        <f t="shared" si="0"/>
        <v>300</v>
      </c>
      <c r="L8" s="73">
        <f>2.716*(51/2268)</f>
        <v>6.1074074074074072E-2</v>
      </c>
      <c r="M8" s="73">
        <f t="shared" si="1"/>
        <v>0.12214814814814814</v>
      </c>
      <c r="N8" s="71"/>
      <c r="O8" s="71"/>
      <c r="P8" s="71"/>
      <c r="Q8" s="71"/>
      <c r="R8" s="71"/>
      <c r="S8" s="74"/>
      <c r="T8" s="71"/>
      <c r="U8" s="71"/>
    </row>
    <row r="9" spans="1:21" ht="14.25">
      <c r="A9" s="71" t="s">
        <v>15</v>
      </c>
      <c r="B9" s="71"/>
      <c r="C9" s="71" t="s">
        <v>38</v>
      </c>
      <c r="D9" s="71" t="s">
        <v>346</v>
      </c>
      <c r="E9" s="71"/>
      <c r="F9" s="71"/>
      <c r="G9" s="71" t="s">
        <v>18</v>
      </c>
      <c r="H9" s="71"/>
      <c r="I9" s="71">
        <v>2</v>
      </c>
      <c r="J9" s="71" t="s">
        <v>19</v>
      </c>
      <c r="K9" s="72">
        <f t="shared" si="0"/>
        <v>300</v>
      </c>
      <c r="L9" s="73">
        <f>3.34*(51/2268)</f>
        <v>7.5105820105820092E-2</v>
      </c>
      <c r="M9" s="73">
        <f t="shared" si="1"/>
        <v>0.15021164021164018</v>
      </c>
      <c r="N9" s="71" t="s">
        <v>342</v>
      </c>
      <c r="O9" s="71"/>
      <c r="P9" s="71"/>
      <c r="Q9" s="71"/>
      <c r="R9" s="71"/>
      <c r="S9" s="74"/>
      <c r="T9" s="71"/>
      <c r="U9" s="71"/>
    </row>
    <row r="10" spans="1:21" ht="14.25">
      <c r="A10" s="71" t="s">
        <v>15</v>
      </c>
      <c r="B10" s="71"/>
      <c r="C10" s="71" t="s">
        <v>40</v>
      </c>
      <c r="D10" s="71" t="s">
        <v>347</v>
      </c>
      <c r="E10" s="71"/>
      <c r="F10" s="71"/>
      <c r="G10" s="71" t="s">
        <v>18</v>
      </c>
      <c r="H10" s="71"/>
      <c r="I10" s="71">
        <v>2</v>
      </c>
      <c r="J10" s="71" t="s">
        <v>19</v>
      </c>
      <c r="K10" s="72">
        <f t="shared" si="0"/>
        <v>300</v>
      </c>
      <c r="L10" s="73">
        <f>0.2024*(51/2268)</f>
        <v>4.5513227513227514E-3</v>
      </c>
      <c r="M10" s="73">
        <f t="shared" si="1"/>
        <v>9.1026455026455028E-3</v>
      </c>
      <c r="N10" s="71" t="s">
        <v>342</v>
      </c>
      <c r="O10" s="71"/>
      <c r="P10" s="71"/>
      <c r="Q10" s="71"/>
      <c r="R10" s="71"/>
      <c r="S10" s="74"/>
      <c r="T10" s="71"/>
      <c r="U10" s="71"/>
    </row>
    <row r="11" spans="1:21" s="78" customFormat="1">
      <c r="A11" s="75" t="s">
        <v>15</v>
      </c>
      <c r="B11" s="75"/>
      <c r="C11" s="75" t="s">
        <v>348</v>
      </c>
      <c r="D11" s="75" t="s">
        <v>349</v>
      </c>
      <c r="E11" s="75"/>
      <c r="F11" s="75"/>
      <c r="G11" s="75" t="s">
        <v>18</v>
      </c>
      <c r="H11" s="75"/>
      <c r="I11" s="75">
        <v>1</v>
      </c>
      <c r="J11" s="75" t="s">
        <v>19</v>
      </c>
      <c r="K11" s="75">
        <f t="shared" si="0"/>
        <v>150</v>
      </c>
      <c r="L11" s="76">
        <f>88.3*(51/2268)</f>
        <v>1.9855820105820103</v>
      </c>
      <c r="M11" s="76">
        <f t="shared" si="1"/>
        <v>1.9855820105820103</v>
      </c>
      <c r="N11" s="75"/>
      <c r="O11" s="75"/>
      <c r="P11" s="75"/>
      <c r="Q11" s="75"/>
      <c r="R11" s="75"/>
      <c r="S11" s="77"/>
      <c r="T11" s="75"/>
      <c r="U11" s="75"/>
    </row>
    <row r="12" spans="1:21" ht="14.25">
      <c r="A12" s="71" t="s">
        <v>15</v>
      </c>
      <c r="B12" s="71"/>
      <c r="C12" s="71" t="s">
        <v>44</v>
      </c>
      <c r="D12" s="71" t="s">
        <v>45</v>
      </c>
      <c r="E12" s="71"/>
      <c r="F12" s="71"/>
      <c r="G12" s="71" t="s">
        <v>18</v>
      </c>
      <c r="H12" s="71"/>
      <c r="I12" s="71">
        <v>1</v>
      </c>
      <c r="J12" s="71" t="s">
        <v>19</v>
      </c>
      <c r="K12" s="72">
        <f t="shared" si="0"/>
        <v>150</v>
      </c>
      <c r="L12" s="73">
        <f>3.032*(51/2268)</f>
        <v>6.8179894179894174E-2</v>
      </c>
      <c r="M12" s="73">
        <f t="shared" si="1"/>
        <v>6.8179894179894174E-2</v>
      </c>
      <c r="N12" s="71"/>
      <c r="O12" s="71"/>
      <c r="P12" s="71"/>
      <c r="Q12" s="71"/>
      <c r="R12" s="71"/>
      <c r="S12" s="74"/>
      <c r="T12" s="71"/>
      <c r="U12" s="71"/>
    </row>
    <row r="13" spans="1:21" s="67" customFormat="1">
      <c r="A13" s="62" t="s">
        <v>15</v>
      </c>
      <c r="B13" s="62"/>
      <c r="C13" s="62"/>
      <c r="D13" s="62" t="s">
        <v>350</v>
      </c>
      <c r="E13" s="62"/>
      <c r="F13" s="62"/>
      <c r="G13" s="62" t="s">
        <v>18</v>
      </c>
      <c r="H13" s="62"/>
      <c r="I13" s="62">
        <v>2</v>
      </c>
      <c r="J13" s="62"/>
      <c r="K13" s="63"/>
      <c r="L13" s="65"/>
      <c r="M13" s="65"/>
      <c r="N13" s="62"/>
      <c r="O13" s="62"/>
      <c r="P13" s="62"/>
      <c r="Q13" s="62"/>
      <c r="R13" s="62"/>
      <c r="S13" s="66"/>
      <c r="T13" s="62"/>
      <c r="U13" s="62"/>
    </row>
    <row r="14" spans="1:21" ht="14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2"/>
      <c r="L14" s="73"/>
      <c r="M14" s="73"/>
      <c r="N14" s="71"/>
      <c r="O14" s="71"/>
      <c r="P14" s="71"/>
      <c r="Q14" s="71"/>
      <c r="R14" s="71"/>
      <c r="S14" s="74"/>
      <c r="T14" s="71"/>
      <c r="U14" s="71"/>
    </row>
    <row r="15" spans="1:21" s="67" customFormat="1">
      <c r="A15" s="62" t="s">
        <v>105</v>
      </c>
      <c r="B15" s="62"/>
      <c r="C15" s="62"/>
      <c r="D15" s="62" t="s">
        <v>351</v>
      </c>
      <c r="E15" s="62"/>
      <c r="F15" s="62"/>
      <c r="G15" s="62"/>
      <c r="H15" s="62"/>
      <c r="I15" s="62">
        <v>1</v>
      </c>
      <c r="J15" s="62" t="s">
        <v>19</v>
      </c>
      <c r="K15" s="63"/>
      <c r="L15" s="65"/>
      <c r="M15" s="65"/>
      <c r="N15" s="62"/>
      <c r="O15" s="62"/>
      <c r="P15" s="62"/>
      <c r="Q15" s="62"/>
      <c r="R15" s="62"/>
      <c r="S15" s="66"/>
      <c r="T15" s="62"/>
      <c r="U15" s="62"/>
    </row>
    <row r="16" spans="1:21" s="67" customFormat="1">
      <c r="A16" s="62" t="s">
        <v>105</v>
      </c>
      <c r="B16" s="62"/>
      <c r="C16" s="62"/>
      <c r="D16" s="62" t="s">
        <v>352</v>
      </c>
      <c r="E16" s="62"/>
      <c r="F16" s="62"/>
      <c r="G16" s="62"/>
      <c r="H16" s="62"/>
      <c r="I16" s="62">
        <v>1</v>
      </c>
      <c r="J16" s="62" t="s">
        <v>19</v>
      </c>
      <c r="K16" s="63"/>
      <c r="L16" s="65"/>
      <c r="M16" s="65"/>
      <c r="N16" s="62"/>
      <c r="O16" s="62"/>
      <c r="P16" s="62"/>
      <c r="Q16" s="62"/>
      <c r="R16" s="62"/>
      <c r="S16" s="66"/>
      <c r="T16" s="62"/>
      <c r="U16" s="62"/>
    </row>
    <row r="17" spans="1:21" ht="14.25">
      <c r="A17" s="71" t="s">
        <v>48</v>
      </c>
      <c r="B17" s="71"/>
      <c r="C17" s="71" t="s">
        <v>49</v>
      </c>
      <c r="D17" s="71" t="s">
        <v>50</v>
      </c>
      <c r="E17" s="71"/>
      <c r="F17" s="71"/>
      <c r="G17" s="71" t="s">
        <v>353</v>
      </c>
      <c r="H17" s="71"/>
      <c r="I17" s="71">
        <v>4</v>
      </c>
      <c r="J17" s="71" t="s">
        <v>19</v>
      </c>
      <c r="K17" s="72">
        <f>I17*$H$1</f>
        <v>600</v>
      </c>
      <c r="L17" s="73">
        <v>9.5200000000000007E-2</v>
      </c>
      <c r="M17" s="73">
        <f>SUM(L17*I17)</f>
        <v>0.38080000000000003</v>
      </c>
      <c r="N17" s="71" t="s">
        <v>342</v>
      </c>
      <c r="O17" s="71"/>
      <c r="P17" s="71"/>
      <c r="Q17" s="79"/>
      <c r="R17" s="71"/>
      <c r="S17" s="74"/>
      <c r="T17" s="71" t="s">
        <v>354</v>
      </c>
      <c r="U17" s="71" t="s">
        <v>355</v>
      </c>
    </row>
    <row r="18" spans="1:21" ht="14.25">
      <c r="A18" s="71" t="s">
        <v>48</v>
      </c>
      <c r="B18" s="71"/>
      <c r="C18" s="71" t="s">
        <v>52</v>
      </c>
      <c r="D18" s="71" t="s">
        <v>53</v>
      </c>
      <c r="E18" s="71"/>
      <c r="F18" s="71"/>
      <c r="G18" s="71" t="s">
        <v>353</v>
      </c>
      <c r="H18" s="71"/>
      <c r="I18" s="71">
        <v>4</v>
      </c>
      <c r="J18" s="71" t="s">
        <v>19</v>
      </c>
      <c r="K18" s="72">
        <f>I18*$H$1</f>
        <v>600</v>
      </c>
      <c r="L18" s="80">
        <v>7.8299999999999995E-2</v>
      </c>
      <c r="M18" s="73">
        <f>SUM(L18*I18)</f>
        <v>0.31319999999999998</v>
      </c>
      <c r="N18" s="71" t="s">
        <v>342</v>
      </c>
      <c r="O18" s="71"/>
      <c r="P18" s="71"/>
      <c r="Q18" s="79"/>
      <c r="R18" s="71"/>
      <c r="S18" s="74"/>
      <c r="T18" s="71" t="s">
        <v>354</v>
      </c>
      <c r="U18" s="71" t="s">
        <v>356</v>
      </c>
    </row>
    <row r="19" spans="1:21" ht="14.25">
      <c r="A19" s="71" t="s">
        <v>48</v>
      </c>
      <c r="B19" s="71"/>
      <c r="C19" s="71" t="s">
        <v>55</v>
      </c>
      <c r="D19" s="71" t="s">
        <v>56</v>
      </c>
      <c r="E19" s="71"/>
      <c r="F19" s="71"/>
      <c r="G19" s="71" t="s">
        <v>353</v>
      </c>
      <c r="H19" s="71"/>
      <c r="I19" s="71">
        <v>4</v>
      </c>
      <c r="J19" s="71" t="s">
        <v>19</v>
      </c>
      <c r="K19" s="72">
        <f>I19*$H$1</f>
        <v>600</v>
      </c>
      <c r="L19" s="73">
        <v>9.1999999999999998E-3</v>
      </c>
      <c r="M19" s="73">
        <f>SUM(L19*I19)</f>
        <v>3.6799999999999999E-2</v>
      </c>
      <c r="N19" s="71" t="s">
        <v>357</v>
      </c>
      <c r="O19" s="71"/>
      <c r="P19" s="71"/>
      <c r="Q19" s="79"/>
      <c r="R19" s="71"/>
      <c r="S19" s="74"/>
      <c r="T19" s="71" t="s">
        <v>354</v>
      </c>
      <c r="U19" s="71" t="s">
        <v>358</v>
      </c>
    </row>
    <row r="20" spans="1:21" ht="14.25">
      <c r="A20" s="71" t="s">
        <v>48</v>
      </c>
      <c r="B20" s="71"/>
      <c r="C20" s="71" t="s">
        <v>57</v>
      </c>
      <c r="D20" s="71" t="s">
        <v>58</v>
      </c>
      <c r="E20" s="71"/>
      <c r="F20" s="71"/>
      <c r="G20" s="71" t="s">
        <v>353</v>
      </c>
      <c r="H20" s="71"/>
      <c r="I20" s="71">
        <v>2</v>
      </c>
      <c r="J20" s="71" t="s">
        <v>19</v>
      </c>
      <c r="K20" s="72">
        <f>I20*$H$1</f>
        <v>300</v>
      </c>
      <c r="L20" s="73">
        <v>1.67E-2</v>
      </c>
      <c r="M20" s="73">
        <f>SUM(L20*I20)</f>
        <v>3.3399999999999999E-2</v>
      </c>
      <c r="N20" s="71" t="s">
        <v>359</v>
      </c>
      <c r="O20" s="71"/>
      <c r="P20" s="71"/>
      <c r="Q20" s="79"/>
      <c r="R20" s="71"/>
      <c r="S20" s="74"/>
      <c r="T20" s="71" t="s">
        <v>354</v>
      </c>
      <c r="U20" s="71" t="s">
        <v>360</v>
      </c>
    </row>
    <row r="21" spans="1:21" s="67" customFormat="1">
      <c r="A21" s="62" t="s">
        <v>48</v>
      </c>
      <c r="B21" s="62"/>
      <c r="C21" s="69" t="s">
        <v>100</v>
      </c>
      <c r="D21" s="62" t="s">
        <v>361</v>
      </c>
      <c r="E21" s="62"/>
      <c r="F21" s="62"/>
      <c r="G21" s="62"/>
      <c r="H21" s="62"/>
      <c r="I21" s="62">
        <v>4</v>
      </c>
      <c r="J21" s="62" t="s">
        <v>19</v>
      </c>
      <c r="K21" s="63"/>
      <c r="L21" s="65"/>
      <c r="M21" s="65"/>
      <c r="N21" s="62"/>
      <c r="O21" s="62"/>
      <c r="P21" s="62"/>
      <c r="Q21" s="81"/>
      <c r="R21" s="62"/>
      <c r="S21" s="66"/>
      <c r="T21" s="62"/>
      <c r="U21" s="62"/>
    </row>
    <row r="22" spans="1:21" s="67" customFormat="1" ht="25.5">
      <c r="A22" s="62" t="s">
        <v>48</v>
      </c>
      <c r="B22" s="62"/>
      <c r="C22" s="69" t="s">
        <v>362</v>
      </c>
      <c r="D22" s="70" t="s">
        <v>363</v>
      </c>
      <c r="E22" s="62"/>
      <c r="F22" s="62"/>
      <c r="G22" s="62"/>
      <c r="H22" s="62"/>
      <c r="I22" s="62">
        <v>4</v>
      </c>
      <c r="J22" s="62" t="s">
        <v>19</v>
      </c>
      <c r="K22" s="63"/>
      <c r="L22" s="65"/>
      <c r="M22" s="65"/>
      <c r="N22" s="62"/>
      <c r="O22" s="62"/>
      <c r="P22" s="62"/>
      <c r="Q22" s="81"/>
      <c r="R22" s="62"/>
      <c r="S22" s="66"/>
      <c r="T22" s="62"/>
      <c r="U22" s="62"/>
    </row>
    <row r="23" spans="1:21" ht="14.25">
      <c r="A23" s="71" t="s">
        <v>48</v>
      </c>
      <c r="B23" s="71"/>
      <c r="C23" s="71" t="s">
        <v>63</v>
      </c>
      <c r="D23" s="71" t="s">
        <v>64</v>
      </c>
      <c r="E23" s="71"/>
      <c r="F23" s="71"/>
      <c r="G23" s="71" t="s">
        <v>353</v>
      </c>
      <c r="H23" s="71"/>
      <c r="I23" s="71">
        <v>6</v>
      </c>
      <c r="J23" s="71" t="s">
        <v>19</v>
      </c>
      <c r="K23" s="72">
        <f>I23*$H$1</f>
        <v>900</v>
      </c>
      <c r="L23" s="73">
        <v>1.17E-2</v>
      </c>
      <c r="M23" s="73">
        <f>SUM(L23*I23)</f>
        <v>7.0199999999999999E-2</v>
      </c>
      <c r="N23" s="71"/>
      <c r="O23" s="71"/>
      <c r="P23" s="71"/>
      <c r="Q23" s="79"/>
      <c r="R23" s="71"/>
      <c r="S23" s="74"/>
      <c r="T23" s="71" t="s">
        <v>354</v>
      </c>
      <c r="U23" s="71" t="s">
        <v>364</v>
      </c>
    </row>
    <row r="24" spans="1:21" s="67" customFormat="1">
      <c r="A24" s="62"/>
      <c r="B24" s="62"/>
      <c r="C24" s="62"/>
      <c r="D24" s="62" t="s">
        <v>66</v>
      </c>
      <c r="E24" s="62"/>
      <c r="F24" s="62"/>
      <c r="G24" s="62"/>
      <c r="H24" s="62"/>
      <c r="I24" s="62">
        <v>2</v>
      </c>
      <c r="J24" s="62" t="s">
        <v>19</v>
      </c>
      <c r="K24" s="63"/>
      <c r="L24" s="65"/>
      <c r="M24" s="65"/>
      <c r="N24" s="62"/>
      <c r="O24" s="62"/>
      <c r="P24" s="62"/>
      <c r="Q24" s="81"/>
      <c r="R24" s="62"/>
      <c r="S24" s="66"/>
      <c r="T24" s="62"/>
      <c r="U24" s="62"/>
    </row>
    <row r="25" spans="1:21" s="67" customFormat="1">
      <c r="A25" s="62"/>
      <c r="B25" s="62"/>
      <c r="C25" s="62"/>
      <c r="D25" s="62" t="s">
        <v>365</v>
      </c>
      <c r="E25" s="62"/>
      <c r="F25" s="62"/>
      <c r="G25" s="62"/>
      <c r="H25" s="62"/>
      <c r="I25" s="62">
        <v>4</v>
      </c>
      <c r="J25" s="62" t="s">
        <v>19</v>
      </c>
      <c r="K25" s="63"/>
      <c r="L25" s="65"/>
      <c r="M25" s="65"/>
      <c r="N25" s="62"/>
      <c r="O25" s="62"/>
      <c r="P25" s="62"/>
      <c r="Q25" s="81"/>
      <c r="R25" s="62"/>
      <c r="S25" s="66"/>
      <c r="T25" s="62"/>
      <c r="U25" s="62"/>
    </row>
    <row r="26" spans="1:21" s="88" customFormat="1">
      <c r="A26" s="82" t="s">
        <v>48</v>
      </c>
      <c r="B26" s="82"/>
      <c r="C26" s="82" t="s">
        <v>68</v>
      </c>
      <c r="D26" s="82" t="s">
        <v>69</v>
      </c>
      <c r="E26" s="82"/>
      <c r="F26" s="82"/>
      <c r="G26" s="82" t="s">
        <v>353</v>
      </c>
      <c r="H26" s="82"/>
      <c r="I26" s="82">
        <v>6</v>
      </c>
      <c r="J26" s="82" t="s">
        <v>19</v>
      </c>
      <c r="K26" s="83">
        <f t="shared" ref="K26:K45" si="2">I26*$H$1</f>
        <v>900</v>
      </c>
      <c r="L26" s="84">
        <v>2.5000000000000001E-2</v>
      </c>
      <c r="M26" s="85">
        <f t="shared" ref="M26:M46" si="3">SUM(L26*I26)</f>
        <v>0.15000000000000002</v>
      </c>
      <c r="N26" s="82" t="s">
        <v>366</v>
      </c>
      <c r="O26" s="82"/>
      <c r="P26" s="82"/>
      <c r="Q26" s="86"/>
      <c r="R26" s="82"/>
      <c r="S26" s="87"/>
      <c r="T26" s="82" t="s">
        <v>354</v>
      </c>
      <c r="U26" s="82" t="s">
        <v>367</v>
      </c>
    </row>
    <row r="27" spans="1:21" ht="14.25">
      <c r="A27" s="71" t="s">
        <v>48</v>
      </c>
      <c r="B27" s="71"/>
      <c r="C27" s="71" t="s">
        <v>70</v>
      </c>
      <c r="D27" s="71" t="s">
        <v>71</v>
      </c>
      <c r="E27" s="71"/>
      <c r="F27" s="71"/>
      <c r="G27" s="71" t="s">
        <v>353</v>
      </c>
      <c r="H27" s="71"/>
      <c r="I27" s="71">
        <v>12</v>
      </c>
      <c r="J27" s="71" t="s">
        <v>19</v>
      </c>
      <c r="K27" s="72">
        <f t="shared" si="2"/>
        <v>1800</v>
      </c>
      <c r="L27" s="73">
        <v>1.2999999999999999E-3</v>
      </c>
      <c r="M27" s="73">
        <f t="shared" si="3"/>
        <v>1.5599999999999999E-2</v>
      </c>
      <c r="N27" s="71"/>
      <c r="O27" s="71"/>
      <c r="P27" s="71"/>
      <c r="Q27" s="79"/>
      <c r="R27" s="71"/>
      <c r="S27" s="74"/>
      <c r="T27" s="71" t="s">
        <v>354</v>
      </c>
      <c r="U27" s="71" t="s">
        <v>368</v>
      </c>
    </row>
    <row r="28" spans="1:21" ht="14.25">
      <c r="A28" s="71" t="s">
        <v>48</v>
      </c>
      <c r="B28" s="71"/>
      <c r="C28" s="71" t="s">
        <v>369</v>
      </c>
      <c r="D28" s="71" t="s">
        <v>370</v>
      </c>
      <c r="E28" s="71"/>
      <c r="F28" s="71"/>
      <c r="G28" s="71" t="s">
        <v>353</v>
      </c>
      <c r="H28" s="71"/>
      <c r="I28" s="71">
        <v>4</v>
      </c>
      <c r="J28" s="71" t="s">
        <v>19</v>
      </c>
      <c r="K28" s="72">
        <f t="shared" si="2"/>
        <v>600</v>
      </c>
      <c r="L28" s="80">
        <v>3.6200000000000003E-2</v>
      </c>
      <c r="M28" s="73">
        <f t="shared" si="3"/>
        <v>0.14480000000000001</v>
      </c>
      <c r="N28" s="71" t="s">
        <v>371</v>
      </c>
      <c r="O28" s="71"/>
      <c r="P28" s="71"/>
      <c r="Q28" s="79"/>
      <c r="R28" s="71"/>
      <c r="S28" s="74"/>
      <c r="T28" s="71" t="s">
        <v>354</v>
      </c>
      <c r="U28" s="71" t="s">
        <v>372</v>
      </c>
    </row>
    <row r="29" spans="1:21" ht="14.25">
      <c r="A29" s="71" t="s">
        <v>48</v>
      </c>
      <c r="B29" s="71"/>
      <c r="C29" s="71" t="s">
        <v>76</v>
      </c>
      <c r="D29" s="71" t="s">
        <v>77</v>
      </c>
      <c r="E29" s="71"/>
      <c r="F29" s="71"/>
      <c r="G29" s="71" t="s">
        <v>353</v>
      </c>
      <c r="H29" s="71"/>
      <c r="I29" s="71">
        <v>8</v>
      </c>
      <c r="J29" s="71" t="s">
        <v>19</v>
      </c>
      <c r="K29" s="72">
        <f t="shared" si="2"/>
        <v>1200</v>
      </c>
      <c r="L29" s="80">
        <v>3.3E-3</v>
      </c>
      <c r="M29" s="73">
        <f t="shared" si="3"/>
        <v>2.64E-2</v>
      </c>
      <c r="N29" s="71" t="s">
        <v>371</v>
      </c>
      <c r="O29" s="71"/>
      <c r="P29" s="71"/>
      <c r="Q29" s="79"/>
      <c r="R29" s="71"/>
      <c r="S29" s="74"/>
      <c r="T29" s="71" t="s">
        <v>354</v>
      </c>
      <c r="U29" s="71" t="s">
        <v>373</v>
      </c>
    </row>
    <row r="30" spans="1:21" ht="14.25">
      <c r="A30" s="71" t="s">
        <v>48</v>
      </c>
      <c r="B30" s="71"/>
      <c r="C30" s="71" t="s">
        <v>78</v>
      </c>
      <c r="D30" s="71" t="s">
        <v>374</v>
      </c>
      <c r="E30" s="71"/>
      <c r="F30" s="71"/>
      <c r="G30" s="71" t="s">
        <v>353</v>
      </c>
      <c r="H30" s="71"/>
      <c r="I30" s="71">
        <v>8</v>
      </c>
      <c r="J30" s="71" t="s">
        <v>19</v>
      </c>
      <c r="K30" s="72">
        <f t="shared" si="2"/>
        <v>1200</v>
      </c>
      <c r="L30" s="80">
        <v>0.01</v>
      </c>
      <c r="M30" s="73">
        <f t="shared" si="3"/>
        <v>0.08</v>
      </c>
      <c r="N30" s="71" t="s">
        <v>375</v>
      </c>
      <c r="O30" s="71"/>
      <c r="P30" s="71"/>
      <c r="Q30" s="79"/>
      <c r="R30" s="71"/>
      <c r="S30" s="74"/>
      <c r="T30" s="71" t="s">
        <v>354</v>
      </c>
      <c r="U30" s="71" t="s">
        <v>376</v>
      </c>
    </row>
    <row r="31" spans="1:21" ht="14.25">
      <c r="A31" s="71" t="s">
        <v>48</v>
      </c>
      <c r="B31" s="71"/>
      <c r="C31" s="71" t="s">
        <v>80</v>
      </c>
      <c r="D31" s="71" t="s">
        <v>377</v>
      </c>
      <c r="E31" s="71"/>
      <c r="F31" s="71"/>
      <c r="G31" s="71" t="s">
        <v>82</v>
      </c>
      <c r="H31" s="71"/>
      <c r="I31" s="71">
        <v>2</v>
      </c>
      <c r="J31" s="71" t="s">
        <v>19</v>
      </c>
      <c r="K31" s="72">
        <f t="shared" si="2"/>
        <v>300</v>
      </c>
      <c r="L31" s="73">
        <v>4</v>
      </c>
      <c r="M31" s="73">
        <f t="shared" si="3"/>
        <v>8</v>
      </c>
      <c r="N31" s="71" t="s">
        <v>342</v>
      </c>
      <c r="O31" s="71"/>
      <c r="P31" s="71"/>
      <c r="Q31" s="79"/>
      <c r="R31" s="79"/>
      <c r="S31" s="89"/>
      <c r="T31" s="71"/>
      <c r="U31" s="71"/>
    </row>
    <row r="32" spans="1:21" ht="14.25">
      <c r="A32" s="71" t="s">
        <v>48</v>
      </c>
      <c r="B32" s="71"/>
      <c r="C32" s="71" t="s">
        <v>83</v>
      </c>
      <c r="D32" s="71" t="s">
        <v>84</v>
      </c>
      <c r="E32" s="71"/>
      <c r="F32" s="71"/>
      <c r="G32" s="71" t="s">
        <v>353</v>
      </c>
      <c r="H32" s="71"/>
      <c r="I32" s="71">
        <v>2</v>
      </c>
      <c r="J32" s="71" t="s">
        <v>19</v>
      </c>
      <c r="K32" s="72">
        <f t="shared" si="2"/>
        <v>300</v>
      </c>
      <c r="L32" s="80">
        <v>5.4699999999999999E-2</v>
      </c>
      <c r="M32" s="73">
        <f t="shared" si="3"/>
        <v>0.1094</v>
      </c>
      <c r="N32" s="71" t="s">
        <v>378</v>
      </c>
      <c r="O32" s="71"/>
      <c r="P32" s="71"/>
      <c r="Q32" s="79"/>
      <c r="R32" s="71"/>
      <c r="S32" s="74"/>
      <c r="T32" s="71" t="s">
        <v>354</v>
      </c>
      <c r="U32" s="71" t="s">
        <v>379</v>
      </c>
    </row>
    <row r="33" spans="1:22" ht="14.25">
      <c r="A33" s="71" t="s">
        <v>48</v>
      </c>
      <c r="B33" s="71"/>
      <c r="C33" s="71" t="s">
        <v>85</v>
      </c>
      <c r="D33" s="71" t="s">
        <v>86</v>
      </c>
      <c r="E33" s="71"/>
      <c r="F33" s="71"/>
      <c r="G33" s="71" t="s">
        <v>353</v>
      </c>
      <c r="H33" s="71"/>
      <c r="I33" s="71">
        <v>2</v>
      </c>
      <c r="J33" s="71" t="s">
        <v>19</v>
      </c>
      <c r="K33" s="72">
        <f t="shared" si="2"/>
        <v>300</v>
      </c>
      <c r="L33" s="80">
        <v>1.17E-2</v>
      </c>
      <c r="M33" s="73">
        <f t="shared" si="3"/>
        <v>2.3400000000000001E-2</v>
      </c>
      <c r="N33" s="71" t="s">
        <v>380</v>
      </c>
      <c r="O33" s="71"/>
      <c r="P33" s="71"/>
      <c r="Q33" s="79"/>
      <c r="R33" s="59"/>
      <c r="T33" s="71" t="s">
        <v>354</v>
      </c>
      <c r="U33" s="71" t="s">
        <v>381</v>
      </c>
    </row>
    <row r="34" spans="1:22" ht="14.25">
      <c r="A34" s="71" t="s">
        <v>48</v>
      </c>
      <c r="B34" s="71"/>
      <c r="C34" s="71" t="s">
        <v>87</v>
      </c>
      <c r="D34" s="71" t="s">
        <v>88</v>
      </c>
      <c r="E34" s="71"/>
      <c r="F34" s="71"/>
      <c r="G34" s="71" t="s">
        <v>353</v>
      </c>
      <c r="H34" s="71"/>
      <c r="I34" s="71">
        <v>2</v>
      </c>
      <c r="J34" s="71" t="s">
        <v>19</v>
      </c>
      <c r="K34" s="72">
        <f t="shared" si="2"/>
        <v>300</v>
      </c>
      <c r="L34" s="80">
        <v>1.17E-2</v>
      </c>
      <c r="M34" s="73">
        <f t="shared" si="3"/>
        <v>2.3400000000000001E-2</v>
      </c>
      <c r="N34" s="71" t="s">
        <v>380</v>
      </c>
      <c r="O34" s="71"/>
      <c r="P34" s="71"/>
      <c r="Q34" s="79"/>
      <c r="R34" s="59"/>
      <c r="T34" s="71" t="s">
        <v>354</v>
      </c>
      <c r="U34" s="71" t="s">
        <v>381</v>
      </c>
    </row>
    <row r="35" spans="1:22" ht="14.25">
      <c r="A35" s="71" t="s">
        <v>48</v>
      </c>
      <c r="B35" s="71"/>
      <c r="C35" s="71" t="s">
        <v>89</v>
      </c>
      <c r="D35" s="71" t="s">
        <v>90</v>
      </c>
      <c r="E35" s="71"/>
      <c r="F35" s="71"/>
      <c r="G35" s="71" t="s">
        <v>353</v>
      </c>
      <c r="H35" s="71"/>
      <c r="I35" s="71">
        <v>8</v>
      </c>
      <c r="J35" s="71" t="s">
        <v>19</v>
      </c>
      <c r="K35" s="72">
        <f t="shared" si="2"/>
        <v>1200</v>
      </c>
      <c r="L35" s="80">
        <v>1.17E-2</v>
      </c>
      <c r="M35" s="73">
        <f t="shared" si="3"/>
        <v>9.3600000000000003E-2</v>
      </c>
      <c r="N35" s="71" t="s">
        <v>380</v>
      </c>
      <c r="O35" s="71"/>
      <c r="P35" s="71"/>
      <c r="Q35" s="79"/>
      <c r="R35" s="71"/>
      <c r="S35" s="74"/>
      <c r="T35" s="71" t="s">
        <v>354</v>
      </c>
      <c r="U35" s="71" t="s">
        <v>381</v>
      </c>
    </row>
    <row r="36" spans="1:22" s="78" customFormat="1">
      <c r="A36" s="75" t="s">
        <v>105</v>
      </c>
      <c r="B36" s="75"/>
      <c r="C36" s="75" t="s">
        <v>382</v>
      </c>
      <c r="D36" s="75" t="s">
        <v>383</v>
      </c>
      <c r="E36" s="75"/>
      <c r="F36" s="75"/>
      <c r="G36" s="75" t="s">
        <v>384</v>
      </c>
      <c r="H36" s="75" t="s">
        <v>385</v>
      </c>
      <c r="I36" s="75">
        <v>6</v>
      </c>
      <c r="J36" s="75" t="s">
        <v>19</v>
      </c>
      <c r="K36" s="90">
        <f t="shared" si="2"/>
        <v>900</v>
      </c>
      <c r="L36" s="76">
        <v>0.53879999999999995</v>
      </c>
      <c r="M36" s="76">
        <f t="shared" si="3"/>
        <v>3.2327999999999997</v>
      </c>
      <c r="N36" s="75" t="s">
        <v>386</v>
      </c>
      <c r="O36" s="75"/>
      <c r="P36" s="75"/>
      <c r="Q36" s="75"/>
      <c r="R36" s="75"/>
      <c r="S36" s="77"/>
      <c r="T36" s="75" t="s">
        <v>387</v>
      </c>
      <c r="U36" s="75"/>
      <c r="V36" s="78" t="s">
        <v>388</v>
      </c>
    </row>
    <row r="37" spans="1:22" ht="14.25">
      <c r="A37" s="71" t="s">
        <v>48</v>
      </c>
      <c r="B37" s="71"/>
      <c r="C37" s="71" t="s">
        <v>118</v>
      </c>
      <c r="D37" s="71" t="s">
        <v>119</v>
      </c>
      <c r="E37" s="71"/>
      <c r="F37" s="71"/>
      <c r="G37" s="71" t="s">
        <v>353</v>
      </c>
      <c r="H37" s="71"/>
      <c r="I37" s="71">
        <v>2</v>
      </c>
      <c r="J37" s="71" t="s">
        <v>19</v>
      </c>
      <c r="K37" s="72">
        <f t="shared" si="2"/>
        <v>300</v>
      </c>
      <c r="L37" s="80">
        <v>2.5000000000000001E-2</v>
      </c>
      <c r="M37" s="73">
        <f t="shared" si="3"/>
        <v>0.05</v>
      </c>
      <c r="N37" s="71"/>
      <c r="O37" s="71"/>
      <c r="P37" s="71"/>
      <c r="Q37" s="79"/>
      <c r="R37" s="79"/>
      <c r="S37" s="89"/>
      <c r="T37" s="71" t="s">
        <v>389</v>
      </c>
      <c r="U37" s="71" t="s">
        <v>390</v>
      </c>
    </row>
    <row r="38" spans="1:22" ht="14.25">
      <c r="A38" s="71" t="s">
        <v>48</v>
      </c>
      <c r="B38" s="71"/>
      <c r="C38" s="71" t="s">
        <v>391</v>
      </c>
      <c r="D38" s="71" t="s">
        <v>392</v>
      </c>
      <c r="E38" s="71"/>
      <c r="F38" s="71"/>
      <c r="G38" s="71" t="s">
        <v>353</v>
      </c>
      <c r="H38" s="71"/>
      <c r="I38" s="71">
        <v>1</v>
      </c>
      <c r="J38" s="71" t="s">
        <v>19</v>
      </c>
      <c r="K38" s="72">
        <f t="shared" si="2"/>
        <v>150</v>
      </c>
      <c r="L38" s="73">
        <v>0.1072</v>
      </c>
      <c r="M38" s="73">
        <f t="shared" si="3"/>
        <v>0.1072</v>
      </c>
      <c r="N38" s="71" t="s">
        <v>393</v>
      </c>
      <c r="O38" s="71"/>
      <c r="P38" s="71"/>
      <c r="Q38" s="79"/>
      <c r="R38" s="71"/>
      <c r="S38" s="74"/>
      <c r="T38" s="71" t="s">
        <v>354</v>
      </c>
      <c r="U38" s="71" t="s">
        <v>394</v>
      </c>
    </row>
    <row r="39" spans="1:22" ht="14.25">
      <c r="A39" s="71" t="s">
        <v>48</v>
      </c>
      <c r="B39" s="71"/>
      <c r="C39" s="71" t="s">
        <v>120</v>
      </c>
      <c r="D39" s="71" t="s">
        <v>121</v>
      </c>
      <c r="E39" s="71"/>
      <c r="F39" s="71"/>
      <c r="G39" s="71" t="s">
        <v>123</v>
      </c>
      <c r="H39" s="71" t="s">
        <v>122</v>
      </c>
      <c r="I39" s="71">
        <v>4</v>
      </c>
      <c r="J39" s="71" t="s">
        <v>19</v>
      </c>
      <c r="K39" s="72">
        <f t="shared" si="2"/>
        <v>600</v>
      </c>
      <c r="L39" s="73">
        <v>0.35</v>
      </c>
      <c r="M39" s="73">
        <f t="shared" si="3"/>
        <v>1.4</v>
      </c>
      <c r="N39" s="71" t="s">
        <v>395</v>
      </c>
      <c r="O39" s="71"/>
      <c r="P39" s="71"/>
      <c r="Q39" s="79"/>
      <c r="R39" s="79"/>
      <c r="S39" s="89"/>
      <c r="T39" s="71"/>
      <c r="U39" s="71"/>
    </row>
    <row r="40" spans="1:22" ht="14.25">
      <c r="A40" s="71" t="s">
        <v>105</v>
      </c>
      <c r="B40" s="71"/>
      <c r="C40" s="71" t="s">
        <v>124</v>
      </c>
      <c r="D40" s="71" t="s">
        <v>125</v>
      </c>
      <c r="E40" s="71"/>
      <c r="F40" s="71"/>
      <c r="G40" s="71" t="s">
        <v>126</v>
      </c>
      <c r="H40" s="71"/>
      <c r="I40" s="71">
        <v>2</v>
      </c>
      <c r="J40" s="71" t="s">
        <v>19</v>
      </c>
      <c r="K40" s="72">
        <f t="shared" si="2"/>
        <v>300</v>
      </c>
      <c r="L40" s="73">
        <v>4.63</v>
      </c>
      <c r="M40" s="73">
        <f t="shared" si="3"/>
        <v>9.26</v>
      </c>
      <c r="N40" s="71" t="s">
        <v>342</v>
      </c>
      <c r="O40" s="71"/>
      <c r="P40" s="71"/>
      <c r="Q40" s="79"/>
      <c r="R40" s="79"/>
      <c r="S40" s="89"/>
      <c r="T40" s="71"/>
      <c r="U40" s="71"/>
    </row>
    <row r="41" spans="1:22" s="88" customFormat="1">
      <c r="A41" s="82" t="s">
        <v>105</v>
      </c>
      <c r="B41" s="82"/>
      <c r="C41" s="82"/>
      <c r="D41" s="82" t="s">
        <v>396</v>
      </c>
      <c r="E41" s="82" t="s">
        <v>18</v>
      </c>
      <c r="F41" s="82"/>
      <c r="G41" s="82" t="s">
        <v>18</v>
      </c>
      <c r="H41" s="82"/>
      <c r="I41" s="82">
        <v>2</v>
      </c>
      <c r="J41" s="82" t="s">
        <v>19</v>
      </c>
      <c r="K41" s="83">
        <f t="shared" si="2"/>
        <v>300</v>
      </c>
      <c r="L41" s="85">
        <v>52</v>
      </c>
      <c r="M41" s="85">
        <f t="shared" si="3"/>
        <v>104</v>
      </c>
      <c r="N41" s="82"/>
      <c r="O41" s="82"/>
      <c r="P41" s="82"/>
      <c r="Q41" s="82"/>
      <c r="R41" s="86"/>
      <c r="S41" s="91"/>
      <c r="T41" s="86"/>
      <c r="U41" s="82"/>
    </row>
    <row r="42" spans="1:22" ht="63.75">
      <c r="A42" s="71" t="s">
        <v>48</v>
      </c>
      <c r="B42" s="71"/>
      <c r="C42" s="71" t="s">
        <v>152</v>
      </c>
      <c r="D42" s="71" t="s">
        <v>153</v>
      </c>
      <c r="E42" s="71"/>
      <c r="F42" s="71"/>
      <c r="G42" s="71" t="s">
        <v>154</v>
      </c>
      <c r="H42" s="92" t="s">
        <v>397</v>
      </c>
      <c r="I42" s="71">
        <v>850</v>
      </c>
      <c r="J42" s="71" t="s">
        <v>156</v>
      </c>
      <c r="K42" s="72">
        <f t="shared" si="2"/>
        <v>127500</v>
      </c>
      <c r="L42" s="73">
        <f>1.09/304.8</f>
        <v>3.5761154855643044E-3</v>
      </c>
      <c r="M42" s="73">
        <f t="shared" si="3"/>
        <v>3.0396981627296586</v>
      </c>
      <c r="N42" s="71" t="s">
        <v>398</v>
      </c>
      <c r="O42" s="71"/>
      <c r="P42" s="71" t="s">
        <v>399</v>
      </c>
      <c r="Q42" s="79">
        <v>42094</v>
      </c>
      <c r="R42" s="93">
        <v>42100</v>
      </c>
      <c r="S42" s="94" t="s">
        <v>400</v>
      </c>
      <c r="T42" s="71" t="s">
        <v>354</v>
      </c>
      <c r="U42" s="71" t="s">
        <v>155</v>
      </c>
    </row>
    <row r="43" spans="1:22" ht="14.25">
      <c r="A43" s="71" t="s">
        <v>48</v>
      </c>
      <c r="B43" s="71"/>
      <c r="C43" s="71" t="s">
        <v>157</v>
      </c>
      <c r="D43" s="71" t="s">
        <v>158</v>
      </c>
      <c r="E43" s="71"/>
      <c r="F43" s="71"/>
      <c r="G43" s="71" t="s">
        <v>353</v>
      </c>
      <c r="H43" s="71"/>
      <c r="I43" s="71">
        <v>1</v>
      </c>
      <c r="J43" s="71" t="s">
        <v>19</v>
      </c>
      <c r="K43" s="72">
        <f t="shared" si="2"/>
        <v>150</v>
      </c>
      <c r="L43" s="80">
        <v>3.0000000000000001E-3</v>
      </c>
      <c r="M43" s="73">
        <f t="shared" si="3"/>
        <v>3.0000000000000001E-3</v>
      </c>
      <c r="N43" s="71" t="s">
        <v>401</v>
      </c>
      <c r="O43" s="71"/>
      <c r="P43" s="71"/>
      <c r="Q43" s="71"/>
      <c r="R43" s="71"/>
      <c r="S43" s="74"/>
      <c r="T43" s="71" t="s">
        <v>354</v>
      </c>
      <c r="U43" s="71" t="s">
        <v>402</v>
      </c>
    </row>
    <row r="44" spans="1:22" ht="25.5">
      <c r="A44" s="71" t="s">
        <v>48</v>
      </c>
      <c r="B44" s="71"/>
      <c r="C44" s="71" t="s">
        <v>159</v>
      </c>
      <c r="D44" s="71" t="s">
        <v>403</v>
      </c>
      <c r="E44" s="71"/>
      <c r="F44" s="71"/>
      <c r="G44" s="71" t="s">
        <v>404</v>
      </c>
      <c r="H44" s="71"/>
      <c r="I44" s="71">
        <v>6</v>
      </c>
      <c r="J44" s="71" t="s">
        <v>19</v>
      </c>
      <c r="K44" s="72">
        <f t="shared" si="2"/>
        <v>900</v>
      </c>
      <c r="L44" s="73">
        <v>2.3199999999999998E-2</v>
      </c>
      <c r="M44" s="73">
        <f t="shared" si="3"/>
        <v>0.13919999999999999</v>
      </c>
      <c r="N44" s="71"/>
      <c r="O44" s="71"/>
      <c r="P44" s="71" t="s">
        <v>405</v>
      </c>
      <c r="Q44" s="79">
        <v>42083</v>
      </c>
      <c r="R44" s="71" t="s">
        <v>406</v>
      </c>
      <c r="S44" s="95" t="s">
        <v>407</v>
      </c>
      <c r="T44" s="71" t="s">
        <v>354</v>
      </c>
      <c r="U44" s="96" t="s">
        <v>408</v>
      </c>
    </row>
    <row r="45" spans="1:22" ht="14.25">
      <c r="A45" s="71" t="s">
        <v>48</v>
      </c>
      <c r="B45" s="71"/>
      <c r="C45" s="71" t="s">
        <v>150</v>
      </c>
      <c r="D45" s="71" t="s">
        <v>151</v>
      </c>
      <c r="E45" s="71"/>
      <c r="F45" s="71"/>
      <c r="G45" s="71" t="s">
        <v>353</v>
      </c>
      <c r="H45" s="71"/>
      <c r="I45" s="71">
        <v>1</v>
      </c>
      <c r="J45" s="71" t="s">
        <v>19</v>
      </c>
      <c r="K45" s="72">
        <f t="shared" si="2"/>
        <v>150</v>
      </c>
      <c r="L45" s="73">
        <v>1.1499999999999999</v>
      </c>
      <c r="M45" s="73">
        <f t="shared" si="3"/>
        <v>1.1499999999999999</v>
      </c>
      <c r="N45" s="71"/>
      <c r="O45" s="71"/>
      <c r="P45" s="71"/>
      <c r="Q45" s="71"/>
      <c r="R45" s="71"/>
      <c r="S45" s="74"/>
      <c r="T45" s="71" t="s">
        <v>354</v>
      </c>
      <c r="U45" s="96" t="s">
        <v>409</v>
      </c>
      <c r="V45" s="97" t="s">
        <v>410</v>
      </c>
    </row>
    <row r="46" spans="1:22" ht="14.25">
      <c r="A46" s="71" t="s">
        <v>48</v>
      </c>
      <c r="C46" s="71" t="s">
        <v>162</v>
      </c>
      <c r="D46" s="71" t="s">
        <v>163</v>
      </c>
      <c r="E46" s="71" t="s">
        <v>164</v>
      </c>
      <c r="G46" s="71" t="s">
        <v>165</v>
      </c>
      <c r="H46" s="71" t="s">
        <v>166</v>
      </c>
      <c r="I46" s="71">
        <v>1</v>
      </c>
      <c r="J46" s="71" t="s">
        <v>19</v>
      </c>
      <c r="K46" s="71">
        <f>I46*H1</f>
        <v>150</v>
      </c>
      <c r="L46" s="73">
        <v>4.5999999999999999E-2</v>
      </c>
      <c r="M46" s="73">
        <f t="shared" si="3"/>
        <v>4.5999999999999999E-2</v>
      </c>
      <c r="N46" s="71" t="s">
        <v>411</v>
      </c>
      <c r="P46" s="71"/>
      <c r="Q46" s="71"/>
      <c r="R46" s="71"/>
      <c r="S46" s="74"/>
      <c r="T46" s="71" t="s">
        <v>387</v>
      </c>
      <c r="U46" s="71"/>
      <c r="V46" s="71" t="s">
        <v>388</v>
      </c>
    </row>
    <row r="47" spans="1:22" s="67" customFormat="1">
      <c r="A47" s="62" t="s">
        <v>48</v>
      </c>
      <c r="C47" s="62"/>
      <c r="D47" s="62" t="s">
        <v>412</v>
      </c>
      <c r="E47" s="62"/>
      <c r="G47" s="62"/>
      <c r="H47" s="62"/>
      <c r="I47" s="62">
        <v>260</v>
      </c>
      <c r="J47" s="62" t="s">
        <v>156</v>
      </c>
      <c r="K47" s="62"/>
      <c r="L47" s="65"/>
      <c r="M47" s="65"/>
      <c r="N47" s="62"/>
      <c r="P47" s="62"/>
      <c r="Q47" s="62"/>
      <c r="R47" s="62"/>
      <c r="S47" s="66"/>
      <c r="T47" s="62"/>
      <c r="U47" s="62"/>
      <c r="V47" s="62"/>
    </row>
    <row r="48" spans="1:22" ht="14.25">
      <c r="A48" s="71"/>
      <c r="C48" s="71"/>
      <c r="D48" s="71"/>
      <c r="E48" s="71"/>
      <c r="G48" s="71"/>
      <c r="H48" s="71"/>
      <c r="I48" s="71"/>
      <c r="J48" s="71"/>
      <c r="K48" s="71"/>
      <c r="L48" s="73"/>
      <c r="M48" s="73"/>
      <c r="N48" s="71"/>
      <c r="P48" s="71"/>
      <c r="Q48" s="71"/>
      <c r="R48" s="71"/>
      <c r="S48" s="74"/>
      <c r="T48" s="71"/>
      <c r="U48" s="71"/>
      <c r="V48" s="71"/>
    </row>
    <row r="49" spans="1:22" ht="14.25">
      <c r="A49" s="71"/>
      <c r="C49" s="71"/>
      <c r="D49" s="71"/>
      <c r="E49" s="71"/>
      <c r="G49" s="71"/>
      <c r="H49" s="71"/>
      <c r="I49" s="71"/>
      <c r="J49" s="71"/>
      <c r="K49" s="71"/>
      <c r="L49" s="73"/>
      <c r="M49" s="73"/>
      <c r="N49" s="71"/>
      <c r="P49" s="71"/>
      <c r="Q49" s="71"/>
      <c r="R49" s="71"/>
      <c r="S49" s="74"/>
      <c r="T49" s="71"/>
      <c r="U49" s="71"/>
      <c r="V49" s="71"/>
    </row>
    <row r="50" spans="1:22" ht="14.25">
      <c r="A50" s="71"/>
      <c r="C50" s="71"/>
      <c r="D50" s="71" t="s">
        <v>413</v>
      </c>
      <c r="E50" s="71"/>
      <c r="G50" s="71"/>
      <c r="H50" s="71"/>
      <c r="I50" s="71">
        <v>2</v>
      </c>
      <c r="J50" s="71" t="s">
        <v>19</v>
      </c>
      <c r="K50" s="71"/>
      <c r="L50" s="73"/>
      <c r="M50" s="73"/>
      <c r="N50" s="71"/>
      <c r="P50" s="71"/>
      <c r="Q50" s="71"/>
      <c r="R50" s="71"/>
      <c r="S50" s="74"/>
      <c r="T50" s="71"/>
      <c r="U50" s="71"/>
      <c r="V50" s="71"/>
    </row>
    <row r="51" spans="1:22" ht="14.25">
      <c r="A51" s="71" t="s">
        <v>173</v>
      </c>
      <c r="B51" s="71"/>
      <c r="C51" s="98" t="s">
        <v>178</v>
      </c>
      <c r="D51" s="99" t="s">
        <v>414</v>
      </c>
      <c r="E51" s="71"/>
      <c r="F51" s="71"/>
      <c r="G51" s="71" t="s">
        <v>176</v>
      </c>
      <c r="H51" s="71"/>
      <c r="I51" s="71">
        <v>2</v>
      </c>
      <c r="J51" s="71" t="s">
        <v>19</v>
      </c>
      <c r="K51" s="72"/>
      <c r="L51" s="73"/>
      <c r="M51" s="73"/>
      <c r="N51" s="71"/>
      <c r="O51" s="71"/>
      <c r="P51" s="71"/>
      <c r="Q51" s="71"/>
      <c r="R51" s="71"/>
      <c r="S51" s="74"/>
      <c r="T51" s="71"/>
      <c r="U51" s="96"/>
    </row>
    <row r="52" spans="1:22" ht="38.25">
      <c r="A52" s="71" t="s">
        <v>173</v>
      </c>
      <c r="B52" s="71"/>
      <c r="C52" s="71" t="s">
        <v>199</v>
      </c>
      <c r="D52" s="71" t="s">
        <v>415</v>
      </c>
      <c r="G52" s="71" t="s">
        <v>416</v>
      </c>
      <c r="H52" s="100" t="s">
        <v>202</v>
      </c>
      <c r="I52" s="71">
        <v>2</v>
      </c>
      <c r="J52" s="71" t="s">
        <v>19</v>
      </c>
      <c r="K52" s="72">
        <f>I52*$H$1</f>
        <v>300</v>
      </c>
      <c r="L52" s="73">
        <v>5.35</v>
      </c>
      <c r="M52" s="73">
        <f>SUM(L52*I52)</f>
        <v>10.7</v>
      </c>
      <c r="N52" s="71"/>
      <c r="O52" s="71"/>
      <c r="P52" s="101"/>
      <c r="Q52" s="102"/>
      <c r="R52" s="102"/>
      <c r="S52" s="103"/>
      <c r="T52" s="71"/>
      <c r="U52" s="71"/>
    </row>
    <row r="53" spans="1:22" ht="14.25">
      <c r="A53" s="71" t="s">
        <v>173</v>
      </c>
      <c r="B53" s="71"/>
      <c r="C53" s="71" t="s">
        <v>417</v>
      </c>
      <c r="D53" s="71" t="s">
        <v>418</v>
      </c>
      <c r="E53" s="71"/>
      <c r="F53" s="71"/>
      <c r="G53" s="71" t="s">
        <v>389</v>
      </c>
      <c r="H53" s="71" t="s">
        <v>419</v>
      </c>
      <c r="I53" s="101">
        <v>90</v>
      </c>
      <c r="J53" s="101" t="s">
        <v>156</v>
      </c>
      <c r="K53" s="72">
        <f>I53*$H$1</f>
        <v>13500</v>
      </c>
      <c r="L53" s="80">
        <f>(16.88/1219.2)</f>
        <v>1.3845144356955379E-2</v>
      </c>
      <c r="M53" s="73">
        <f>SUM(L53*I53)</f>
        <v>1.246062992125984</v>
      </c>
      <c r="N53" s="71"/>
      <c r="O53" s="71"/>
      <c r="P53" s="101"/>
      <c r="Q53" s="102"/>
      <c r="R53" s="93"/>
      <c r="S53" s="94"/>
      <c r="T53" s="104">
        <f>K53/25.4/12</f>
        <v>44.291338582677163</v>
      </c>
      <c r="U53" s="105" t="s">
        <v>420</v>
      </c>
    </row>
    <row r="54" spans="1:22" ht="14.25">
      <c r="A54" s="71" t="s">
        <v>173</v>
      </c>
      <c r="B54" s="71"/>
      <c r="C54" s="71" t="s">
        <v>421</v>
      </c>
      <c r="D54" s="71" t="s">
        <v>422</v>
      </c>
      <c r="E54" s="71"/>
      <c r="F54" s="71"/>
      <c r="G54" s="71" t="s">
        <v>389</v>
      </c>
      <c r="H54" s="71" t="s">
        <v>423</v>
      </c>
      <c r="I54" s="101">
        <v>60</v>
      </c>
      <c r="J54" s="101" t="s">
        <v>156</v>
      </c>
      <c r="K54" s="72"/>
      <c r="L54" s="80"/>
      <c r="M54" s="73"/>
      <c r="N54" s="71"/>
      <c r="O54" s="71"/>
      <c r="P54" s="59"/>
      <c r="Q54" s="93"/>
      <c r="R54" s="93"/>
      <c r="S54" s="94"/>
      <c r="T54" s="105"/>
      <c r="U54" s="71"/>
    </row>
    <row r="55" spans="1:22" ht="20.100000000000001" customHeight="1">
      <c r="A55" s="71" t="s">
        <v>173</v>
      </c>
      <c r="C55" s="56" t="s">
        <v>282</v>
      </c>
      <c r="D55" s="56" t="s">
        <v>283</v>
      </c>
      <c r="G55" s="56" t="s">
        <v>262</v>
      </c>
      <c r="H55" s="56" t="s">
        <v>284</v>
      </c>
      <c r="I55" s="59">
        <v>2</v>
      </c>
      <c r="J55" s="59" t="s">
        <v>281</v>
      </c>
      <c r="K55" s="72">
        <f>I55*$H$1</f>
        <v>300</v>
      </c>
      <c r="L55" s="106">
        <v>0.4</v>
      </c>
      <c r="M55" s="107">
        <f>L55*I55</f>
        <v>0.8</v>
      </c>
      <c r="N55" s="59"/>
      <c r="O55" s="80"/>
      <c r="P55" s="102"/>
      <c r="Q55" s="93"/>
      <c r="R55" s="93"/>
      <c r="S55" s="94"/>
      <c r="T55" s="108"/>
    </row>
    <row r="56" spans="1:22" ht="14.25">
      <c r="A56" s="71" t="s">
        <v>173</v>
      </c>
      <c r="C56" s="56" t="s">
        <v>207</v>
      </c>
      <c r="D56" s="56" t="s">
        <v>208</v>
      </c>
      <c r="G56" s="56" t="s">
        <v>262</v>
      </c>
      <c r="H56" s="56" t="s">
        <v>212</v>
      </c>
      <c r="I56" s="59">
        <v>8</v>
      </c>
      <c r="J56" s="59" t="s">
        <v>281</v>
      </c>
      <c r="K56" s="72">
        <f>I56*$H$1</f>
        <v>1200</v>
      </c>
      <c r="L56" s="106">
        <v>6.5000000000000002E-2</v>
      </c>
      <c r="M56" s="107">
        <f>L56*I56</f>
        <v>0.52</v>
      </c>
      <c r="P56" s="59"/>
      <c r="Q56" s="93"/>
      <c r="R56" s="93"/>
      <c r="S56" s="94"/>
      <c r="T56" s="108"/>
    </row>
    <row r="57" spans="1:22" ht="14.25">
      <c r="P57" s="59"/>
      <c r="Q57" s="59"/>
      <c r="R57" s="59"/>
    </row>
    <row r="58" spans="1:22" ht="15.75">
      <c r="K58" s="109"/>
      <c r="L58" s="109" t="s">
        <v>336</v>
      </c>
      <c r="M58" s="110">
        <f>SUM(M3:M56)</f>
        <v>152.71647120776566</v>
      </c>
      <c r="P58" s="59"/>
      <c r="Q58" s="59"/>
      <c r="R58" s="59"/>
    </row>
    <row r="59" spans="1:22" ht="14.25">
      <c r="P59" s="59"/>
      <c r="Q59" s="59"/>
      <c r="R59" s="59"/>
    </row>
    <row r="60" spans="1:22" ht="14.25">
      <c r="P60" s="59"/>
      <c r="Q60" s="59"/>
      <c r="R60" s="59"/>
    </row>
    <row r="61" spans="1:22" ht="14.25">
      <c r="P61" s="59"/>
      <c r="Q61" s="59"/>
      <c r="R61" s="59"/>
    </row>
    <row r="62" spans="1:22" ht="14.25">
      <c r="P62" s="59"/>
      <c r="Q62" s="59"/>
      <c r="R62" s="59"/>
    </row>
    <row r="63" spans="1:22" ht="14.25">
      <c r="P63" s="59"/>
      <c r="Q63" s="59"/>
      <c r="R63" s="59"/>
    </row>
    <row r="64" spans="1:22" ht="14.25">
      <c r="P64" s="59"/>
      <c r="Q64" s="59"/>
      <c r="R64" s="59"/>
    </row>
    <row r="65" spans="4:18" ht="14.25">
      <c r="D65" s="78" t="s">
        <v>424</v>
      </c>
      <c r="P65" s="59"/>
      <c r="Q65" s="59"/>
      <c r="R65" s="59"/>
    </row>
    <row r="66" spans="4:18" ht="14.25">
      <c r="D66" s="88" t="s">
        <v>425</v>
      </c>
      <c r="P66" s="59"/>
      <c r="Q66" s="59"/>
      <c r="R66" s="59"/>
    </row>
    <row r="67" spans="4:18" ht="14.25">
      <c r="D67" s="67" t="s">
        <v>426</v>
      </c>
    </row>
  </sheetData>
  <mergeCells count="1">
    <mergeCell ref="A1:E1"/>
  </mergeCells>
  <pageMargins left="0.2" right="0.2" top="0.49530000000000007" bottom="0.49530000000000007" header="0.2" footer="0.2"/>
  <pageSetup paperSize="0" fitToWidth="0" fitToHeight="0" orientation="landscape" cellComments="asDisplayed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21239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08.04.16-BOM-Order</vt:lpstr>
      <vt:lpstr>OLD - Don't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274</cp:revision>
  <cp:lastPrinted>2016-08-04T09:33:23Z</cp:lastPrinted>
  <dcterms:created xsi:type="dcterms:W3CDTF">2014-04-02T09:51:53Z</dcterms:created>
  <dcterms:modified xsi:type="dcterms:W3CDTF">2020-05-05T16:51:05Z</dcterms:modified>
</cp:coreProperties>
</file>